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CHN_3\Desktop\"/>
    </mc:Choice>
  </mc:AlternateContent>
  <xr:revisionPtr revIDLastSave="0" documentId="13_ncr:1_{07F3AFAF-AA4D-443D-9B31-9DCF2A9046F1}" xr6:coauthVersionLast="37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2" sheetId="2" r:id="rId1"/>
    <sheet name="Лист3" sheetId="3" r:id="rId2"/>
  </sheets>
  <definedNames>
    <definedName name="_xlnm.Print_Area" localSheetId="0">'12'!$A$1:$Q$351</definedName>
  </definedNames>
  <calcPr calcId="179021"/>
</workbook>
</file>

<file path=xl/calcChain.xml><?xml version="1.0" encoding="utf-8"?>
<calcChain xmlns="http://schemas.openxmlformats.org/spreadsheetml/2006/main">
  <c r="I231" i="2" l="1"/>
  <c r="J231" i="2"/>
  <c r="K231" i="2"/>
  <c r="L231" i="2"/>
  <c r="M231" i="2"/>
  <c r="N231" i="2"/>
  <c r="O231" i="2"/>
  <c r="H231" i="2"/>
  <c r="I217" i="2"/>
  <c r="J217" i="2"/>
  <c r="K217" i="2"/>
  <c r="L217" i="2"/>
  <c r="M217" i="2"/>
  <c r="N217" i="2"/>
  <c r="O217" i="2"/>
  <c r="H217" i="2"/>
  <c r="I237" i="2"/>
  <c r="J237" i="2"/>
  <c r="K237" i="2"/>
  <c r="L237" i="2"/>
  <c r="M237" i="2"/>
  <c r="N237" i="2"/>
  <c r="O237" i="2"/>
  <c r="H237" i="2"/>
  <c r="I135" i="2"/>
  <c r="J135" i="2"/>
  <c r="K135" i="2"/>
  <c r="L135" i="2"/>
  <c r="M135" i="2"/>
  <c r="N135" i="2"/>
  <c r="O135" i="2"/>
  <c r="H135" i="2"/>
  <c r="I116" i="2"/>
  <c r="J116" i="2"/>
  <c r="K116" i="2"/>
  <c r="L116" i="2"/>
  <c r="M116" i="2"/>
  <c r="N116" i="2"/>
  <c r="O116" i="2"/>
  <c r="H116" i="2"/>
  <c r="I124" i="2"/>
  <c r="J124" i="2"/>
  <c r="K124" i="2"/>
  <c r="L124" i="2"/>
  <c r="M124" i="2"/>
  <c r="N124" i="2"/>
  <c r="O124" i="2"/>
  <c r="H124" i="2"/>
  <c r="I61" i="2"/>
  <c r="J61" i="2"/>
  <c r="K61" i="2"/>
  <c r="L61" i="2"/>
  <c r="M61" i="2"/>
  <c r="N61" i="2"/>
  <c r="O61" i="2"/>
  <c r="H61" i="2"/>
  <c r="I47" i="2"/>
  <c r="J47" i="2"/>
  <c r="K47" i="2"/>
  <c r="L47" i="2"/>
  <c r="M47" i="2"/>
  <c r="N47" i="2"/>
  <c r="O47" i="2"/>
  <c r="H47" i="2"/>
  <c r="I342" i="2" l="1"/>
  <c r="J342" i="2"/>
  <c r="K342" i="2"/>
  <c r="L342" i="2"/>
  <c r="M342" i="2"/>
  <c r="N342" i="2"/>
  <c r="O342" i="2"/>
  <c r="H342" i="2"/>
  <c r="I338" i="2"/>
  <c r="J338" i="2"/>
  <c r="K338" i="2"/>
  <c r="L338" i="2"/>
  <c r="M338" i="2"/>
  <c r="N338" i="2"/>
  <c r="O338" i="2"/>
  <c r="H338" i="2"/>
  <c r="I333" i="2"/>
  <c r="J333" i="2"/>
  <c r="K333" i="2"/>
  <c r="L333" i="2"/>
  <c r="M333" i="2"/>
  <c r="N333" i="2"/>
  <c r="O333" i="2"/>
  <c r="H333" i="2"/>
  <c r="I328" i="2"/>
  <c r="J328" i="2"/>
  <c r="K328" i="2"/>
  <c r="L328" i="2"/>
  <c r="M328" i="2"/>
  <c r="N328" i="2"/>
  <c r="O328" i="2"/>
  <c r="H328" i="2"/>
  <c r="I320" i="2"/>
  <c r="J320" i="2"/>
  <c r="K320" i="2"/>
  <c r="L320" i="2"/>
  <c r="M320" i="2"/>
  <c r="N320" i="2"/>
  <c r="O320" i="2"/>
  <c r="H320" i="2"/>
  <c r="I309" i="2"/>
  <c r="J309" i="2"/>
  <c r="K309" i="2"/>
  <c r="L309" i="2"/>
  <c r="M309" i="2"/>
  <c r="N309" i="2"/>
  <c r="O309" i="2"/>
  <c r="H309" i="2"/>
  <c r="I305" i="2"/>
  <c r="J305" i="2"/>
  <c r="K305" i="2"/>
  <c r="L305" i="2"/>
  <c r="M305" i="2"/>
  <c r="N305" i="2"/>
  <c r="O305" i="2"/>
  <c r="H305" i="2"/>
  <c r="I299" i="2"/>
  <c r="J299" i="2"/>
  <c r="K299" i="2"/>
  <c r="L299" i="2"/>
  <c r="M299" i="2"/>
  <c r="N299" i="2"/>
  <c r="O299" i="2"/>
  <c r="H299" i="2"/>
  <c r="I295" i="2"/>
  <c r="J295" i="2"/>
  <c r="K295" i="2"/>
  <c r="L295" i="2"/>
  <c r="M295" i="2"/>
  <c r="N295" i="2"/>
  <c r="O295" i="2"/>
  <c r="H295" i="2"/>
  <c r="I287" i="2"/>
  <c r="J287" i="2"/>
  <c r="K287" i="2"/>
  <c r="L287" i="2"/>
  <c r="M287" i="2"/>
  <c r="N287" i="2"/>
  <c r="O287" i="2"/>
  <c r="H287" i="2"/>
  <c r="I275" i="2"/>
  <c r="J275" i="2"/>
  <c r="K275" i="2"/>
  <c r="L275" i="2"/>
  <c r="M275" i="2"/>
  <c r="N275" i="2"/>
  <c r="O275" i="2"/>
  <c r="H275" i="2"/>
  <c r="I271" i="2"/>
  <c r="J271" i="2"/>
  <c r="K271" i="2"/>
  <c r="L271" i="2"/>
  <c r="M271" i="2"/>
  <c r="N271" i="2"/>
  <c r="O271" i="2"/>
  <c r="H271" i="2"/>
  <c r="I266" i="2"/>
  <c r="J266" i="2"/>
  <c r="K266" i="2"/>
  <c r="L266" i="2"/>
  <c r="M266" i="2"/>
  <c r="N266" i="2"/>
  <c r="O266" i="2"/>
  <c r="H266" i="2"/>
  <c r="I261" i="2"/>
  <c r="J261" i="2"/>
  <c r="K261" i="2"/>
  <c r="L261" i="2"/>
  <c r="M261" i="2"/>
  <c r="N261" i="2"/>
  <c r="O261" i="2"/>
  <c r="H261" i="2"/>
  <c r="I252" i="2"/>
  <c r="J252" i="2"/>
  <c r="K252" i="2"/>
  <c r="L252" i="2"/>
  <c r="M252" i="2"/>
  <c r="N252" i="2"/>
  <c r="O252" i="2"/>
  <c r="H252" i="2"/>
  <c r="I241" i="2"/>
  <c r="J241" i="2"/>
  <c r="K241" i="2"/>
  <c r="L241" i="2"/>
  <c r="M241" i="2"/>
  <c r="N241" i="2"/>
  <c r="O241" i="2"/>
  <c r="H241" i="2"/>
  <c r="I226" i="2"/>
  <c r="J226" i="2"/>
  <c r="K226" i="2"/>
  <c r="L226" i="2"/>
  <c r="M226" i="2"/>
  <c r="N226" i="2"/>
  <c r="O226" i="2"/>
  <c r="H226" i="2"/>
  <c r="I206" i="2"/>
  <c r="J206" i="2"/>
  <c r="K206" i="2"/>
  <c r="L206" i="2"/>
  <c r="M206" i="2"/>
  <c r="N206" i="2"/>
  <c r="O206" i="2"/>
  <c r="H206" i="2"/>
  <c r="I202" i="2"/>
  <c r="J202" i="2"/>
  <c r="K202" i="2"/>
  <c r="L202" i="2"/>
  <c r="M202" i="2"/>
  <c r="N202" i="2"/>
  <c r="O202" i="2"/>
  <c r="H202" i="2"/>
  <c r="I197" i="2"/>
  <c r="J197" i="2"/>
  <c r="K197" i="2"/>
  <c r="L197" i="2"/>
  <c r="M197" i="2"/>
  <c r="N197" i="2"/>
  <c r="O197" i="2"/>
  <c r="H197" i="2"/>
  <c r="I192" i="2"/>
  <c r="J192" i="2"/>
  <c r="K192" i="2"/>
  <c r="L192" i="2"/>
  <c r="M192" i="2"/>
  <c r="N192" i="2"/>
  <c r="O192" i="2"/>
  <c r="H192" i="2"/>
  <c r="I184" i="2"/>
  <c r="J184" i="2"/>
  <c r="K184" i="2"/>
  <c r="L184" i="2"/>
  <c r="M184" i="2"/>
  <c r="N184" i="2"/>
  <c r="O184" i="2"/>
  <c r="H184" i="2"/>
  <c r="I172" i="2"/>
  <c r="J172" i="2"/>
  <c r="K172" i="2"/>
  <c r="L172" i="2"/>
  <c r="M172" i="2"/>
  <c r="N172" i="2"/>
  <c r="O172" i="2"/>
  <c r="H172" i="2"/>
  <c r="I168" i="2"/>
  <c r="J168" i="2"/>
  <c r="K168" i="2"/>
  <c r="L168" i="2"/>
  <c r="M168" i="2"/>
  <c r="N168" i="2"/>
  <c r="O168" i="2"/>
  <c r="H168" i="2"/>
  <c r="I163" i="2"/>
  <c r="J163" i="2"/>
  <c r="K163" i="2"/>
  <c r="L163" i="2"/>
  <c r="M163" i="2"/>
  <c r="N163" i="2"/>
  <c r="O163" i="2"/>
  <c r="H163" i="2"/>
  <c r="H158" i="2"/>
  <c r="I158" i="2"/>
  <c r="J158" i="2"/>
  <c r="K158" i="2"/>
  <c r="L158" i="2"/>
  <c r="M158" i="2"/>
  <c r="N158" i="2"/>
  <c r="O158" i="2"/>
  <c r="I150" i="2"/>
  <c r="J150" i="2"/>
  <c r="K150" i="2"/>
  <c r="L150" i="2"/>
  <c r="M150" i="2"/>
  <c r="N150" i="2"/>
  <c r="O150" i="2"/>
  <c r="H150" i="2"/>
  <c r="I139" i="2"/>
  <c r="J139" i="2"/>
  <c r="K139" i="2"/>
  <c r="L139" i="2"/>
  <c r="M139" i="2"/>
  <c r="N139" i="2"/>
  <c r="O139" i="2"/>
  <c r="H139" i="2"/>
  <c r="I129" i="2"/>
  <c r="J129" i="2"/>
  <c r="K129" i="2"/>
  <c r="L129" i="2"/>
  <c r="M129" i="2"/>
  <c r="N129" i="2"/>
  <c r="O129" i="2"/>
  <c r="H129" i="2"/>
  <c r="I105" i="2"/>
  <c r="J105" i="2"/>
  <c r="K105" i="2"/>
  <c r="L105" i="2"/>
  <c r="M105" i="2"/>
  <c r="N105" i="2"/>
  <c r="O105" i="2"/>
  <c r="H105" i="2"/>
  <c r="I101" i="2"/>
  <c r="J101" i="2"/>
  <c r="K101" i="2"/>
  <c r="L101" i="2"/>
  <c r="M101" i="2"/>
  <c r="N101" i="2"/>
  <c r="O101" i="2"/>
  <c r="H101" i="2"/>
  <c r="I96" i="2"/>
  <c r="J96" i="2"/>
  <c r="K96" i="2"/>
  <c r="L96" i="2"/>
  <c r="M96" i="2"/>
  <c r="N96" i="2"/>
  <c r="O96" i="2"/>
  <c r="H96" i="2"/>
  <c r="I91" i="2"/>
  <c r="J91" i="2"/>
  <c r="K91" i="2"/>
  <c r="L91" i="2"/>
  <c r="M91" i="2"/>
  <c r="N91" i="2"/>
  <c r="O91" i="2"/>
  <c r="H91" i="2"/>
  <c r="I82" i="2"/>
  <c r="J82" i="2"/>
  <c r="K82" i="2"/>
  <c r="L82" i="2"/>
  <c r="M82" i="2"/>
  <c r="N82" i="2"/>
  <c r="O82" i="2"/>
  <c r="H82" i="2"/>
  <c r="I70" i="2"/>
  <c r="J70" i="2"/>
  <c r="K70" i="2"/>
  <c r="L70" i="2"/>
  <c r="M70" i="2"/>
  <c r="N70" i="2"/>
  <c r="O70" i="2"/>
  <c r="H70" i="2"/>
  <c r="I66" i="2"/>
  <c r="J66" i="2"/>
  <c r="K66" i="2"/>
  <c r="L66" i="2"/>
  <c r="M66" i="2"/>
  <c r="N66" i="2"/>
  <c r="O66" i="2"/>
  <c r="H66" i="2"/>
  <c r="I56" i="2"/>
  <c r="I71" i="2" s="1"/>
  <c r="J56" i="2"/>
  <c r="K56" i="2"/>
  <c r="K71" i="2" s="1"/>
  <c r="L56" i="2"/>
  <c r="L71" i="2" s="1"/>
  <c r="M56" i="2"/>
  <c r="N56" i="2"/>
  <c r="O56" i="2"/>
  <c r="O71" i="2" s="1"/>
  <c r="H56" i="2"/>
  <c r="I35" i="2"/>
  <c r="J35" i="2"/>
  <c r="K35" i="2"/>
  <c r="L35" i="2"/>
  <c r="M35" i="2"/>
  <c r="N35" i="2"/>
  <c r="O35" i="2"/>
  <c r="H35" i="2"/>
  <c r="I31" i="2"/>
  <c r="J31" i="2"/>
  <c r="K31" i="2"/>
  <c r="L31" i="2"/>
  <c r="M31" i="2"/>
  <c r="N31" i="2"/>
  <c r="O31" i="2"/>
  <c r="H31" i="2"/>
  <c r="I26" i="2"/>
  <c r="J26" i="2"/>
  <c r="K26" i="2"/>
  <c r="L26" i="2"/>
  <c r="M26" i="2"/>
  <c r="N26" i="2"/>
  <c r="O26" i="2"/>
  <c r="H26" i="2"/>
  <c r="I21" i="2"/>
  <c r="J21" i="2"/>
  <c r="K21" i="2"/>
  <c r="L21" i="2"/>
  <c r="M21" i="2"/>
  <c r="N21" i="2"/>
  <c r="O21" i="2"/>
  <c r="H21" i="2"/>
  <c r="I12" i="2"/>
  <c r="J12" i="2"/>
  <c r="K12" i="2"/>
  <c r="L12" i="2"/>
  <c r="M12" i="2"/>
  <c r="N12" i="2"/>
  <c r="O12" i="2"/>
  <c r="H12" i="2"/>
  <c r="H71" i="2" l="1"/>
  <c r="H36" i="2"/>
  <c r="N71" i="2"/>
  <c r="J71" i="2"/>
  <c r="M71" i="2"/>
  <c r="I310" i="2"/>
  <c r="J310" i="2"/>
  <c r="K310" i="2"/>
  <c r="L310" i="2"/>
  <c r="M310" i="2"/>
  <c r="I207" i="2"/>
  <c r="J207" i="2"/>
  <c r="K207" i="2"/>
  <c r="L207" i="2"/>
  <c r="N207" i="2"/>
  <c r="H173" i="2"/>
  <c r="J140" i="2"/>
  <c r="K140" i="2"/>
  <c r="L140" i="2"/>
  <c r="M140" i="2"/>
  <c r="N140" i="2"/>
  <c r="O140" i="2"/>
  <c r="I140" i="2"/>
  <c r="L106" i="2"/>
  <c r="M106" i="2"/>
  <c r="N106" i="2"/>
  <c r="O106" i="2"/>
  <c r="H106" i="2"/>
  <c r="O310" i="2" l="1"/>
  <c r="N310" i="2"/>
  <c r="K106" i="2"/>
  <c r="J106" i="2"/>
  <c r="I106" i="2"/>
  <c r="M173" i="2"/>
  <c r="O173" i="2"/>
  <c r="H242" i="2"/>
  <c r="M207" i="2"/>
  <c r="I173" i="2"/>
  <c r="K173" i="2"/>
  <c r="M242" i="2"/>
  <c r="K242" i="2"/>
  <c r="I242" i="2"/>
  <c r="L343" i="2"/>
  <c r="J343" i="2"/>
  <c r="N173" i="2"/>
  <c r="L173" i="2"/>
  <c r="J173" i="2"/>
  <c r="J242" i="2"/>
  <c r="K343" i="2"/>
  <c r="I343" i="2"/>
  <c r="H343" i="2"/>
  <c r="H140" i="2"/>
  <c r="N343" i="2"/>
  <c r="H310" i="2"/>
  <c r="O242" i="2"/>
  <c r="N242" i="2"/>
  <c r="M343" i="2"/>
  <c r="O207" i="2"/>
  <c r="L242" i="2"/>
  <c r="H207" i="2"/>
  <c r="O343" i="2"/>
  <c r="N36" i="2" l="1"/>
  <c r="L36" i="2"/>
  <c r="K36" i="2"/>
  <c r="M36" i="2"/>
  <c r="I36" i="2"/>
  <c r="J36" i="2"/>
  <c r="O36" i="2"/>
  <c r="H276" i="2" l="1"/>
  <c r="N276" i="2"/>
  <c r="M276" i="2"/>
  <c r="L276" i="2"/>
  <c r="K276" i="2"/>
  <c r="J276" i="2"/>
  <c r="I276" i="2"/>
  <c r="O276" i="2"/>
  <c r="M311" i="2" l="1"/>
  <c r="K311" i="2"/>
  <c r="J72" i="2" l="1"/>
  <c r="M72" i="2"/>
  <c r="J141" i="2"/>
  <c r="L72" i="2"/>
  <c r="K72" i="2"/>
  <c r="M141" i="2"/>
  <c r="K141" i="2"/>
  <c r="K107" i="2"/>
  <c r="L311" i="2"/>
  <c r="L141" i="2"/>
  <c r="L107" i="2"/>
  <c r="J107" i="2"/>
  <c r="J37" i="2" l="1"/>
  <c r="K37" i="2"/>
  <c r="L37" i="2"/>
  <c r="L243" i="2"/>
  <c r="L344" i="2"/>
  <c r="M107" i="2"/>
  <c r="L277" i="2"/>
  <c r="L208" i="2"/>
  <c r="M37" i="2"/>
  <c r="J344" i="2"/>
  <c r="J277" i="2"/>
  <c r="J208" i="2"/>
  <c r="J243" i="2"/>
  <c r="J311" i="2"/>
  <c r="M344" i="2"/>
  <c r="M277" i="2"/>
  <c r="M243" i="2"/>
  <c r="M208" i="2"/>
  <c r="K344" i="2"/>
  <c r="K277" i="2"/>
  <c r="K243" i="2"/>
  <c r="K208" i="2"/>
</calcChain>
</file>

<file path=xl/sharedStrings.xml><?xml version="1.0" encoding="utf-8"?>
<sst xmlns="http://schemas.openxmlformats.org/spreadsheetml/2006/main" count="515" uniqueCount="140">
  <si>
    <t>НАИМЕНОВАНИЕ БЛЮД</t>
  </si>
  <si>
    <t>ВЫХОД</t>
  </si>
  <si>
    <t>БЕЛКИ</t>
  </si>
  <si>
    <t>ЖИРЫ</t>
  </si>
  <si>
    <t>УГЛЕВОДЫ</t>
  </si>
  <si>
    <t>ККАЛ</t>
  </si>
  <si>
    <t>ясли</t>
  </si>
  <si>
    <t>сад</t>
  </si>
  <si>
    <t>ЗАВТРАК</t>
  </si>
  <si>
    <t>Макароны с сыром</t>
  </si>
  <si>
    <t>Кондитерское изделие</t>
  </si>
  <si>
    <t>ИТОГО:</t>
  </si>
  <si>
    <t>ОБЕД</t>
  </si>
  <si>
    <t>Пюре картофельное с морковью</t>
  </si>
  <si>
    <t>Хлеб ржаной (порциями)</t>
  </si>
  <si>
    <t>ПОЛДНИК</t>
  </si>
  <si>
    <t>Молоко кипяченое</t>
  </si>
  <si>
    <t>РЕКОМЕНДУЕМЫЙ ДОМАШНИЙ УЖИН</t>
  </si>
  <si>
    <t>Фрукты</t>
  </si>
  <si>
    <t>ВСЕГО ЗА ДЕНЬ:</t>
  </si>
  <si>
    <t>Соотношение Б:Ж:У</t>
  </si>
  <si>
    <t>Каша жидкая молочная "Геркулес"</t>
  </si>
  <si>
    <t>Хлеб пшеничный (порциями)</t>
  </si>
  <si>
    <t>Бутерброд с сыром</t>
  </si>
  <si>
    <t>Чай с сахаром</t>
  </si>
  <si>
    <t>Каша жидкая молочная пшенная</t>
  </si>
  <si>
    <t>Какао с молоком</t>
  </si>
  <si>
    <t>150/3</t>
  </si>
  <si>
    <t>200/4</t>
  </si>
  <si>
    <t>Булочка "Витьба"</t>
  </si>
  <si>
    <t>Каша жидкая молочная манная</t>
  </si>
  <si>
    <t>Овощи, припущенные в молочном соусе</t>
  </si>
  <si>
    <t>150/5</t>
  </si>
  <si>
    <t>200/7</t>
  </si>
  <si>
    <t>Кисломолочный продукт</t>
  </si>
  <si>
    <t>Колбаса отварная</t>
  </si>
  <si>
    <t>Каша из тыквы</t>
  </si>
  <si>
    <t>УЖИН</t>
  </si>
  <si>
    <t>Хлеб пшеничный</t>
  </si>
  <si>
    <t>ПОНЕДЕЛЬНИК</t>
  </si>
  <si>
    <t>1-ая неделя</t>
  </si>
  <si>
    <t xml:space="preserve">ОБЕД  </t>
  </si>
  <si>
    <t>150/7</t>
  </si>
  <si>
    <t>Запеканка овощная</t>
  </si>
  <si>
    <t>ВТОРНИК</t>
  </si>
  <si>
    <t>Компот из свежих плодов (груши)</t>
  </si>
  <si>
    <t>ПЯТНИЦА</t>
  </si>
  <si>
    <t>ЧЕТВЕРГ</t>
  </si>
  <si>
    <t>СРЕДА</t>
  </si>
  <si>
    <t>Биточки детские (из говядины)</t>
  </si>
  <si>
    <t>Голубцы овощные</t>
  </si>
  <si>
    <t>2-ая неделя</t>
  </si>
  <si>
    <t>Пудинг из тыквы и яблок</t>
  </si>
  <si>
    <t>Компот из свежих плодов (яблоки)</t>
  </si>
  <si>
    <t>Примерный двухнедельные рацион на зимне-весенний период для дошкольного учреждения с  12 - часовым режимом пребывания детей</t>
  </si>
  <si>
    <t>Сок</t>
  </si>
  <si>
    <t>Пюре картофельное</t>
  </si>
  <si>
    <t>Компот из свежих плодов</t>
  </si>
  <si>
    <t>Фрикадельки рыбные</t>
  </si>
  <si>
    <t>Компот из смеси сухофруктов</t>
  </si>
  <si>
    <t>150/15</t>
  </si>
  <si>
    <t>Бутерброд с маслом</t>
  </si>
  <si>
    <t>Кофейный напиток с молоком в-2</t>
  </si>
  <si>
    <t>Мясо отварное (добавка в суп)</t>
  </si>
  <si>
    <t>Каша вязкая молочная гречневая</t>
  </si>
  <si>
    <t>200/15</t>
  </si>
  <si>
    <t>Каша жидкая молочная рисовая</t>
  </si>
  <si>
    <t>Компот из  плодов сушеных (изюма)</t>
  </si>
  <si>
    <t>Кофейный напиток с молоком В-2</t>
  </si>
  <si>
    <t xml:space="preserve">Котлеты рубленые из цыплят - бройлеров  </t>
  </si>
  <si>
    <t>Огурец консервированный (порциями)</t>
  </si>
  <si>
    <t>Суп картофельный с бобовыми</t>
  </si>
  <si>
    <t>Вареники ленивые (с маслом сливочным)</t>
  </si>
  <si>
    <t>120/4</t>
  </si>
  <si>
    <t>Щи из свежей капусты со сметаной</t>
  </si>
  <si>
    <t>120/10</t>
  </si>
  <si>
    <t>Компот апельсиновый</t>
  </si>
  <si>
    <t>Капуста тушеная (белокочанная свежая)</t>
  </si>
  <si>
    <t>Отвар из шиповника</t>
  </si>
  <si>
    <t>Овощи припущенные в молочном соусе</t>
  </si>
  <si>
    <t>Чай с сахаром В-2</t>
  </si>
  <si>
    <t>Картофель тушенный с овощами</t>
  </si>
  <si>
    <t>Омлет натуральный (с маслом сливочным)</t>
  </si>
  <si>
    <t>Биточки из птицы (паровые) (с маслом сливочным)</t>
  </si>
  <si>
    <t>60/5</t>
  </si>
  <si>
    <t>140/6</t>
  </si>
  <si>
    <t>Бабка картофельная "Новая" (со сметаной)</t>
  </si>
  <si>
    <t>Борщ с капустой (свежей) и картофелем (со сметаной)</t>
  </si>
  <si>
    <t>Овощи (порциями)</t>
  </si>
  <si>
    <t>Чай с молоком В-1</t>
  </si>
  <si>
    <t>Винегрет овощной В-2 (с репчатым луком)</t>
  </si>
  <si>
    <t>Сырники, запеченные со сметаной (со сметаной)</t>
  </si>
  <si>
    <t>Колбаски по-Могилевски</t>
  </si>
  <si>
    <t>Компот лимонный</t>
  </si>
  <si>
    <t>Запеканка из творога (с манной крупой) со сметаной</t>
  </si>
  <si>
    <t>200/4/15</t>
  </si>
  <si>
    <t>Пирожки печеные с повидлом</t>
  </si>
  <si>
    <t>Котлеты "Здоровье"</t>
  </si>
  <si>
    <t>Молоко кипяченное</t>
  </si>
  <si>
    <t>Чай с лимоном В-1</t>
  </si>
  <si>
    <t>Котлета рыбная "Жемчужина"</t>
  </si>
  <si>
    <t>Компот из плодов сушеных (изюма)</t>
  </si>
  <si>
    <t>Блины с повидлом</t>
  </si>
  <si>
    <t>90/12</t>
  </si>
  <si>
    <t>100/15</t>
  </si>
  <si>
    <t>Икра морковная</t>
  </si>
  <si>
    <t>Сложный гарнир в-1 (пюре картофельное, горошек консервированный)</t>
  </si>
  <si>
    <t>Салат "Агеньчык" В-2 с маслом растительным</t>
  </si>
  <si>
    <t>Суп молочный с крупой</t>
  </si>
  <si>
    <t>Колобки мясные</t>
  </si>
  <si>
    <t>Кисель из сока яблочного</t>
  </si>
  <si>
    <t>Запеканка из творога с манной крупой В-2 (со сметаной)</t>
  </si>
  <si>
    <t>140/14</t>
  </si>
  <si>
    <t xml:space="preserve">Какао с молоком </t>
  </si>
  <si>
    <t>Суп картофельный с крупой</t>
  </si>
  <si>
    <t>Капуста тушенная (белокочанная свежая)</t>
  </si>
  <si>
    <t>130/13</t>
  </si>
  <si>
    <t>Каша жидкая молочная "Дружба"</t>
  </si>
  <si>
    <t>Котлеты рыбные "Фантазия"</t>
  </si>
  <si>
    <t>120/3</t>
  </si>
  <si>
    <t>150/4</t>
  </si>
  <si>
    <t>Суп картофельный с бобовыми (с говядиной отварной)</t>
  </si>
  <si>
    <t>Чай с лимоном</t>
  </si>
  <si>
    <t>Биточки из птицы "Сливочные"</t>
  </si>
  <si>
    <t xml:space="preserve">Яичная кашка В-1 </t>
  </si>
  <si>
    <t>Затирка с молоком</t>
  </si>
  <si>
    <t>Макаронные изделия отварные</t>
  </si>
  <si>
    <t>Салат из свеклы с маслом растительным</t>
  </si>
  <si>
    <t>Мясные шарики из говядины</t>
  </si>
  <si>
    <t>Морковь, тушенная в сметанном соусе</t>
  </si>
  <si>
    <t>Салат овощной с яйцом</t>
  </si>
  <si>
    <t>Тефтели В-1</t>
  </si>
  <si>
    <t>Сыр порциями</t>
  </si>
  <si>
    <t>Кисель из сока</t>
  </si>
  <si>
    <t>Сложный гарнир В-1 (пюре картофельное, горшек консервированный)</t>
  </si>
  <si>
    <t>Овощи порциями</t>
  </si>
  <si>
    <t>Суп картофельный с крупой  (мясо отварное добавка в суп)</t>
  </si>
  <si>
    <t>Борщ с капустой и картофелем со сметаной</t>
  </si>
  <si>
    <t>Борщ с капустой и картофелем со сметаной (мясо отв. добавка в суп)</t>
  </si>
  <si>
    <t xml:space="preserve">Рассольник Ленинградский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</si>
</sst>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00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2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9" fillId="2" borderId="3" xfId="1" applyNumberFormat="1" applyFont="1" applyFill="1" applyBorder="1" applyAlignment="1">
      <alignment horizontal="left" vertical="top" wrapText="1"/>
    </xf>
    <xf numFmtId="0" fontId="9" fillId="2" borderId="5" xfId="1" applyNumberFormat="1" applyFont="1" applyFill="1" applyBorder="1" applyAlignment="1">
      <alignment horizontal="left" vertical="top" wrapText="1"/>
    </xf>
    <xf numFmtId="0" fontId="9" fillId="2" borderId="4" xfId="1" applyNumberFormat="1" applyFont="1" applyFill="1" applyBorder="1" applyAlignment="1">
      <alignment horizontal="left" vertical="top" wrapText="1"/>
    </xf>
    <xf numFmtId="0" fontId="9" fillId="0" borderId="3" xfId="1" applyNumberFormat="1" applyFont="1" applyBorder="1" applyAlignment="1">
      <alignment horizontal="left" vertical="top" wrapText="1"/>
    </xf>
    <xf numFmtId="0" fontId="9" fillId="0" borderId="5" xfId="1" applyNumberFormat="1" applyFont="1" applyBorder="1" applyAlignment="1">
      <alignment horizontal="left" vertical="top" wrapText="1"/>
    </xf>
    <xf numFmtId="0" fontId="9" fillId="0" borderId="4" xfId="1" applyNumberFormat="1" applyFont="1" applyBorder="1" applyAlignment="1">
      <alignment horizontal="left" vertical="top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4" fontId="2" fillId="2" borderId="3" xfId="1" applyFont="1" applyFill="1" applyBorder="1" applyAlignment="1">
      <alignment horizontal="left" vertical="center" wrapText="1"/>
    </xf>
    <xf numFmtId="164" fontId="2" fillId="2" borderId="5" xfId="1" applyFont="1" applyFill="1" applyBorder="1" applyAlignment="1">
      <alignment horizontal="left" vertical="center" wrapText="1"/>
    </xf>
    <xf numFmtId="164" fontId="2" fillId="2" borderId="4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59"/>
  <sheetViews>
    <sheetView tabSelected="1" view="pageBreakPreview" zoomScale="85" zoomScaleNormal="85" zoomScaleSheetLayoutView="85" workbookViewId="0">
      <selection activeCell="B85" sqref="B85:E85"/>
    </sheetView>
  </sheetViews>
  <sheetFormatPr defaultRowHeight="15" x14ac:dyDescent="0.25"/>
  <cols>
    <col min="1" max="1" width="4.7109375" customWidth="1"/>
    <col min="2" max="4" width="9.140625" customWidth="1"/>
    <col min="5" max="5" width="22" customWidth="1"/>
    <col min="6" max="9" width="8.85546875" style="9"/>
    <col min="10" max="10" width="10.140625" style="9" customWidth="1"/>
    <col min="11" max="11" width="10" style="9" customWidth="1"/>
    <col min="12" max="13" width="11.42578125" style="9" bestFit="1" customWidth="1"/>
    <col min="14" max="15" width="8.85546875" style="9"/>
  </cols>
  <sheetData>
    <row r="1" spans="2:15" x14ac:dyDescent="0.25">
      <c r="B1" s="43" t="s">
        <v>54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2:15" ht="45.75" customHeight="1" x14ac:dyDescent="0.25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2:15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15" x14ac:dyDescent="0.25">
      <c r="B4" s="44" t="s">
        <v>39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2:15" x14ac:dyDescent="0.25">
      <c r="B5" s="44" t="s">
        <v>40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2:15" ht="15" customHeight="1" x14ac:dyDescent="0.25">
      <c r="B6" s="55" t="s">
        <v>0</v>
      </c>
      <c r="C6" s="56"/>
      <c r="D6" s="56"/>
      <c r="E6" s="57"/>
      <c r="F6" s="69" t="s">
        <v>1</v>
      </c>
      <c r="G6" s="71"/>
      <c r="H6" s="69" t="s">
        <v>2</v>
      </c>
      <c r="I6" s="71"/>
      <c r="J6" s="69" t="s">
        <v>3</v>
      </c>
      <c r="K6" s="71"/>
      <c r="L6" s="69" t="s">
        <v>4</v>
      </c>
      <c r="M6" s="71"/>
      <c r="N6" s="69" t="s">
        <v>5</v>
      </c>
      <c r="O6" s="71"/>
    </row>
    <row r="7" spans="2:15" x14ac:dyDescent="0.25">
      <c r="B7" s="58"/>
      <c r="C7" s="59"/>
      <c r="D7" s="59"/>
      <c r="E7" s="60"/>
      <c r="F7" s="4" t="s">
        <v>6</v>
      </c>
      <c r="G7" s="4" t="s">
        <v>7</v>
      </c>
      <c r="H7" s="4" t="s">
        <v>6</v>
      </c>
      <c r="I7" s="4" t="s">
        <v>7</v>
      </c>
      <c r="J7" s="4" t="s">
        <v>6</v>
      </c>
      <c r="K7" s="4" t="s">
        <v>7</v>
      </c>
      <c r="L7" s="4" t="s">
        <v>6</v>
      </c>
      <c r="M7" s="4" t="s">
        <v>7</v>
      </c>
      <c r="N7" s="4" t="s">
        <v>6</v>
      </c>
      <c r="O7" s="4" t="s">
        <v>7</v>
      </c>
    </row>
    <row r="8" spans="2:15" ht="15" customHeight="1" x14ac:dyDescent="0.25">
      <c r="B8" s="45" t="s">
        <v>8</v>
      </c>
      <c r="C8" s="46"/>
      <c r="D8" s="46"/>
      <c r="E8" s="50"/>
      <c r="F8" s="18"/>
      <c r="G8" s="6"/>
      <c r="H8" s="6"/>
      <c r="I8" s="6"/>
      <c r="J8" s="6"/>
      <c r="K8" s="6"/>
      <c r="L8" s="6"/>
      <c r="M8" s="6"/>
      <c r="N8" s="6"/>
      <c r="O8" s="6"/>
    </row>
    <row r="9" spans="2:15" ht="15" customHeight="1" x14ac:dyDescent="0.25">
      <c r="B9" s="28" t="s">
        <v>9</v>
      </c>
      <c r="C9" s="29"/>
      <c r="D9" s="29"/>
      <c r="E9" s="30"/>
      <c r="F9" s="11">
        <v>100</v>
      </c>
      <c r="G9" s="5">
        <v>130</v>
      </c>
      <c r="H9" s="22">
        <v>4.8899999999999997</v>
      </c>
      <c r="I9" s="1">
        <v>6.36</v>
      </c>
      <c r="J9" s="22">
        <v>6.02</v>
      </c>
      <c r="K9" s="1">
        <v>7.83</v>
      </c>
      <c r="L9" s="22">
        <v>18.940000000000001</v>
      </c>
      <c r="M9" s="1">
        <v>24.62</v>
      </c>
      <c r="N9" s="22">
        <v>153.41</v>
      </c>
      <c r="O9" s="1">
        <v>199.43</v>
      </c>
    </row>
    <row r="10" spans="2:15" ht="15" customHeight="1" x14ac:dyDescent="0.25">
      <c r="B10" s="28" t="s">
        <v>80</v>
      </c>
      <c r="C10" s="29"/>
      <c r="D10" s="29"/>
      <c r="E10" s="30"/>
      <c r="F10" s="5">
        <v>150</v>
      </c>
      <c r="G10" s="5">
        <v>200</v>
      </c>
      <c r="H10" s="1">
        <v>0.02</v>
      </c>
      <c r="I10" s="1">
        <v>0.03</v>
      </c>
      <c r="J10" s="1">
        <v>0.01</v>
      </c>
      <c r="K10" s="1">
        <v>0.01</v>
      </c>
      <c r="L10" s="1">
        <v>6.76</v>
      </c>
      <c r="M10" s="1">
        <v>9.01</v>
      </c>
      <c r="N10" s="1">
        <v>106.6</v>
      </c>
      <c r="O10" s="1">
        <v>142.13</v>
      </c>
    </row>
    <row r="11" spans="2:15" ht="15" customHeight="1" x14ac:dyDescent="0.25">
      <c r="B11" s="28" t="s">
        <v>10</v>
      </c>
      <c r="C11" s="29"/>
      <c r="D11" s="29"/>
      <c r="E11" s="30"/>
      <c r="F11" s="5">
        <v>25</v>
      </c>
      <c r="G11" s="5">
        <v>30</v>
      </c>
      <c r="H11" s="1">
        <v>1.88</v>
      </c>
      <c r="I11" s="1">
        <v>2.25</v>
      </c>
      <c r="J11" s="1">
        <v>2.95</v>
      </c>
      <c r="K11" s="1">
        <v>3.54</v>
      </c>
      <c r="L11" s="1">
        <v>18.73</v>
      </c>
      <c r="M11" s="1">
        <v>22.47</v>
      </c>
      <c r="N11" s="1">
        <v>104.28</v>
      </c>
      <c r="O11" s="1">
        <v>125.13</v>
      </c>
    </row>
    <row r="12" spans="2:15" ht="15" customHeight="1" x14ac:dyDescent="0.25">
      <c r="B12" s="42" t="s">
        <v>11</v>
      </c>
      <c r="C12" s="37"/>
      <c r="D12" s="37"/>
      <c r="E12" s="38"/>
      <c r="F12" s="7">
        <v>0.24</v>
      </c>
      <c r="G12" s="7">
        <v>0.24</v>
      </c>
      <c r="H12" s="8">
        <f>H9+H10+H11</f>
        <v>6.7899999999999991</v>
      </c>
      <c r="I12" s="8">
        <f t="shared" ref="I12:O12" si="0">I9+I10+I11</f>
        <v>8.64</v>
      </c>
      <c r="J12" s="8">
        <f t="shared" si="0"/>
        <v>8.98</v>
      </c>
      <c r="K12" s="8">
        <f t="shared" si="0"/>
        <v>11.379999999999999</v>
      </c>
      <c r="L12" s="8">
        <f t="shared" si="0"/>
        <v>44.430000000000007</v>
      </c>
      <c r="M12" s="8">
        <f t="shared" si="0"/>
        <v>56.1</v>
      </c>
      <c r="N12" s="8">
        <f t="shared" si="0"/>
        <v>364.28999999999996</v>
      </c>
      <c r="O12" s="8">
        <f t="shared" si="0"/>
        <v>466.69</v>
      </c>
    </row>
    <row r="13" spans="2:15" ht="15" customHeight="1" x14ac:dyDescent="0.25">
      <c r="B13" s="45" t="s">
        <v>12</v>
      </c>
      <c r="C13" s="46"/>
      <c r="D13" s="46"/>
      <c r="E13" s="50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2:15" ht="15" customHeight="1" x14ac:dyDescent="0.25">
      <c r="B14" s="28" t="s">
        <v>135</v>
      </c>
      <c r="C14" s="29"/>
      <c r="D14" s="29"/>
      <c r="E14" s="30"/>
      <c r="F14" s="5">
        <v>50</v>
      </c>
      <c r="G14" s="5">
        <v>60</v>
      </c>
      <c r="H14" s="1">
        <v>1.37</v>
      </c>
      <c r="I14" s="1">
        <v>1.69</v>
      </c>
      <c r="J14" s="1">
        <v>0.13</v>
      </c>
      <c r="K14" s="1">
        <v>0.15</v>
      </c>
      <c r="L14" s="1">
        <v>4.1100000000000003</v>
      </c>
      <c r="M14" s="1">
        <v>4.93</v>
      </c>
      <c r="N14" s="1">
        <v>23.85</v>
      </c>
      <c r="O14" s="1">
        <v>28.62</v>
      </c>
    </row>
    <row r="15" spans="2:15" ht="15" customHeight="1" x14ac:dyDescent="0.25">
      <c r="B15" s="28" t="s">
        <v>114</v>
      </c>
      <c r="C15" s="29"/>
      <c r="D15" s="29"/>
      <c r="E15" s="30"/>
      <c r="F15" s="5">
        <v>150</v>
      </c>
      <c r="G15" s="5"/>
      <c r="H15" s="1">
        <v>0.91</v>
      </c>
      <c r="I15" s="1"/>
      <c r="J15" s="1">
        <v>2.75</v>
      </c>
      <c r="K15" s="1"/>
      <c r="L15" s="1">
        <v>8.69</v>
      </c>
      <c r="M15" s="1"/>
      <c r="N15" s="1">
        <v>65.400000000000006</v>
      </c>
      <c r="O15" s="5"/>
    </row>
    <row r="16" spans="2:15" ht="25.5" customHeight="1" x14ac:dyDescent="0.25">
      <c r="B16" s="28" t="s">
        <v>136</v>
      </c>
      <c r="C16" s="29"/>
      <c r="D16" s="29"/>
      <c r="E16" s="30"/>
      <c r="F16" s="5"/>
      <c r="G16" s="5" t="s">
        <v>65</v>
      </c>
      <c r="H16" s="1"/>
      <c r="I16" s="1">
        <v>5.66</v>
      </c>
      <c r="J16" s="1"/>
      <c r="K16" s="1">
        <v>4.3899999999999997</v>
      </c>
      <c r="L16" s="1"/>
      <c r="M16" s="1">
        <v>11.58</v>
      </c>
      <c r="N16" s="1"/>
      <c r="O16" s="5">
        <v>111.95</v>
      </c>
    </row>
    <row r="17" spans="2:15" ht="15" customHeight="1" x14ac:dyDescent="0.25">
      <c r="B17" s="39" t="s">
        <v>128</v>
      </c>
      <c r="C17" s="40"/>
      <c r="D17" s="40"/>
      <c r="E17" s="41"/>
      <c r="F17" s="11">
        <v>50</v>
      </c>
      <c r="G17" s="5">
        <v>70</v>
      </c>
      <c r="H17" s="5">
        <v>8.5500000000000007</v>
      </c>
      <c r="I17" s="5">
        <v>11.94</v>
      </c>
      <c r="J17" s="5">
        <v>5.07</v>
      </c>
      <c r="K17" s="5">
        <v>7.79</v>
      </c>
      <c r="L17" s="5">
        <v>6.38</v>
      </c>
      <c r="M17" s="5">
        <v>8.93</v>
      </c>
      <c r="N17" s="5">
        <v>104.54</v>
      </c>
      <c r="O17" s="5">
        <v>152.6</v>
      </c>
    </row>
    <row r="18" spans="2:15" ht="15" customHeight="1" x14ac:dyDescent="0.25">
      <c r="B18" s="47" t="s">
        <v>129</v>
      </c>
      <c r="C18" s="48"/>
      <c r="D18" s="48"/>
      <c r="E18" s="49"/>
      <c r="F18" s="17">
        <v>100</v>
      </c>
      <c r="G18" s="17">
        <v>150</v>
      </c>
      <c r="H18" s="1">
        <v>1.49</v>
      </c>
      <c r="I18" s="1">
        <v>2.23</v>
      </c>
      <c r="J18" s="1">
        <v>3.82</v>
      </c>
      <c r="K18" s="1">
        <v>5.69</v>
      </c>
      <c r="L18" s="1">
        <v>8.18</v>
      </c>
      <c r="M18" s="1">
        <v>12.26</v>
      </c>
      <c r="N18" s="1">
        <v>82.6</v>
      </c>
      <c r="O18" s="1">
        <v>123.57</v>
      </c>
    </row>
    <row r="19" spans="2:15" ht="15" customHeight="1" x14ac:dyDescent="0.25">
      <c r="B19" s="39" t="s">
        <v>59</v>
      </c>
      <c r="C19" s="40"/>
      <c r="D19" s="40"/>
      <c r="E19" s="41"/>
      <c r="F19" s="2">
        <v>150</v>
      </c>
      <c r="G19" s="2">
        <v>200</v>
      </c>
      <c r="H19" s="1">
        <v>0.25</v>
      </c>
      <c r="I19" s="1">
        <v>0.38</v>
      </c>
      <c r="J19" s="1">
        <v>0</v>
      </c>
      <c r="K19" s="1">
        <v>0</v>
      </c>
      <c r="L19" s="1">
        <v>15.9</v>
      </c>
      <c r="M19" s="1">
        <v>24.56</v>
      </c>
      <c r="N19" s="1">
        <v>62.27</v>
      </c>
      <c r="O19" s="1">
        <v>95.8</v>
      </c>
    </row>
    <row r="20" spans="2:15" ht="15" customHeight="1" x14ac:dyDescent="0.25">
      <c r="B20" s="28" t="s">
        <v>14</v>
      </c>
      <c r="C20" s="29"/>
      <c r="D20" s="29"/>
      <c r="E20" s="30"/>
      <c r="F20" s="5">
        <v>30</v>
      </c>
      <c r="G20" s="5">
        <v>60</v>
      </c>
      <c r="H20" s="1">
        <v>1.98</v>
      </c>
      <c r="I20" s="1">
        <v>3.96</v>
      </c>
      <c r="J20" s="1">
        <v>0.36</v>
      </c>
      <c r="K20" s="1">
        <v>0.72</v>
      </c>
      <c r="L20" s="1">
        <v>10.02</v>
      </c>
      <c r="M20" s="1">
        <v>20.04</v>
      </c>
      <c r="N20" s="1">
        <v>52.2</v>
      </c>
      <c r="O20" s="1">
        <v>104.4</v>
      </c>
    </row>
    <row r="21" spans="2:15" ht="15" customHeight="1" x14ac:dyDescent="0.25">
      <c r="B21" s="42" t="s">
        <v>11</v>
      </c>
      <c r="C21" s="37"/>
      <c r="D21" s="37"/>
      <c r="E21" s="38"/>
      <c r="F21" s="7">
        <v>0.3</v>
      </c>
      <c r="G21" s="7">
        <v>0.31</v>
      </c>
      <c r="H21" s="4">
        <f>H15+H17+H18+H19+H20+H16</f>
        <v>13.180000000000001</v>
      </c>
      <c r="I21" s="4">
        <f t="shared" ref="I21:O21" si="1">I15+I17+I18+I19+I20+I16</f>
        <v>24.17</v>
      </c>
      <c r="J21" s="4">
        <f t="shared" si="1"/>
        <v>12</v>
      </c>
      <c r="K21" s="4">
        <f t="shared" si="1"/>
        <v>18.59</v>
      </c>
      <c r="L21" s="4">
        <f t="shared" si="1"/>
        <v>49.17</v>
      </c>
      <c r="M21" s="4">
        <f t="shared" si="1"/>
        <v>77.36999999999999</v>
      </c>
      <c r="N21" s="4">
        <f t="shared" si="1"/>
        <v>367.01</v>
      </c>
      <c r="O21" s="4">
        <f t="shared" si="1"/>
        <v>588.32000000000005</v>
      </c>
    </row>
    <row r="22" spans="2:15" ht="15" customHeight="1" x14ac:dyDescent="0.25">
      <c r="B22" s="45" t="s">
        <v>15</v>
      </c>
      <c r="C22" s="46"/>
      <c r="D22" s="46"/>
      <c r="E22" s="50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2:15" ht="15" customHeight="1" x14ac:dyDescent="0.25">
      <c r="B23" s="82" t="s">
        <v>34</v>
      </c>
      <c r="C23" s="83"/>
      <c r="D23" s="83"/>
      <c r="E23" s="84"/>
      <c r="F23" s="11">
        <v>150</v>
      </c>
      <c r="G23" s="17">
        <v>150</v>
      </c>
      <c r="H23" s="5">
        <v>4.3499999999999996</v>
      </c>
      <c r="I23" s="5">
        <v>4.3499999999999996</v>
      </c>
      <c r="J23" s="5">
        <v>4.8</v>
      </c>
      <c r="K23" s="5">
        <v>4.8</v>
      </c>
      <c r="L23" s="5">
        <v>6</v>
      </c>
      <c r="M23" s="5">
        <v>6</v>
      </c>
      <c r="N23" s="5">
        <v>88.5</v>
      </c>
      <c r="O23" s="5">
        <v>88.5</v>
      </c>
    </row>
    <row r="24" spans="2:15" ht="15" customHeight="1" x14ac:dyDescent="0.25">
      <c r="B24" s="28" t="s">
        <v>22</v>
      </c>
      <c r="C24" s="29"/>
      <c r="D24" s="29"/>
      <c r="E24" s="30"/>
      <c r="F24" s="5">
        <v>20</v>
      </c>
      <c r="G24" s="5">
        <v>20</v>
      </c>
      <c r="H24" s="5">
        <v>2.08</v>
      </c>
      <c r="I24" s="5">
        <v>2.08</v>
      </c>
      <c r="J24" s="5">
        <v>0.68</v>
      </c>
      <c r="K24" s="5">
        <v>0.68</v>
      </c>
      <c r="L24" s="5">
        <v>9.9</v>
      </c>
      <c r="M24" s="5">
        <v>9.9</v>
      </c>
      <c r="N24" s="5">
        <v>54</v>
      </c>
      <c r="O24" s="5">
        <v>54</v>
      </c>
    </row>
    <row r="25" spans="2:15" ht="15" customHeight="1" x14ac:dyDescent="0.25">
      <c r="B25" s="28" t="s">
        <v>18</v>
      </c>
      <c r="C25" s="29"/>
      <c r="D25" s="29"/>
      <c r="E25" s="30"/>
      <c r="F25" s="1">
        <v>150</v>
      </c>
      <c r="G25" s="1">
        <v>180</v>
      </c>
      <c r="H25" s="1">
        <v>0.6</v>
      </c>
      <c r="I25" s="1">
        <v>0.72</v>
      </c>
      <c r="J25" s="1">
        <v>0.6</v>
      </c>
      <c r="K25" s="1">
        <v>0.72</v>
      </c>
      <c r="L25" s="1">
        <v>14.7</v>
      </c>
      <c r="M25" s="1">
        <v>17.64</v>
      </c>
      <c r="N25" s="1">
        <v>70.5</v>
      </c>
      <c r="O25" s="1">
        <v>84.6</v>
      </c>
    </row>
    <row r="26" spans="2:15" ht="15" customHeight="1" x14ac:dyDescent="0.25">
      <c r="B26" s="42" t="s">
        <v>11</v>
      </c>
      <c r="C26" s="37"/>
      <c r="D26" s="37"/>
      <c r="E26" s="38"/>
      <c r="F26" s="7">
        <v>0.14000000000000001</v>
      </c>
      <c r="G26" s="7">
        <v>0.13</v>
      </c>
      <c r="H26" s="4">
        <f>H23+H24+H25</f>
        <v>7.0299999999999994</v>
      </c>
      <c r="I26" s="4">
        <f t="shared" ref="I26:O26" si="2">I23+I24+I25</f>
        <v>7.1499999999999995</v>
      </c>
      <c r="J26" s="4">
        <f t="shared" si="2"/>
        <v>6.0799999999999992</v>
      </c>
      <c r="K26" s="4">
        <f t="shared" si="2"/>
        <v>6.1999999999999993</v>
      </c>
      <c r="L26" s="4">
        <f t="shared" si="2"/>
        <v>30.6</v>
      </c>
      <c r="M26" s="4">
        <f t="shared" si="2"/>
        <v>33.54</v>
      </c>
      <c r="N26" s="4">
        <f t="shared" si="2"/>
        <v>213</v>
      </c>
      <c r="O26" s="4">
        <f t="shared" si="2"/>
        <v>227.1</v>
      </c>
    </row>
    <row r="27" spans="2:15" ht="15" customHeight="1" x14ac:dyDescent="0.25">
      <c r="B27" s="45" t="s">
        <v>37</v>
      </c>
      <c r="C27" s="46"/>
      <c r="D27" s="46"/>
      <c r="E27" s="50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2:15" ht="15" customHeight="1" x14ac:dyDescent="0.25">
      <c r="B28" s="28" t="s">
        <v>81</v>
      </c>
      <c r="C28" s="29"/>
      <c r="D28" s="29"/>
      <c r="E28" s="30"/>
      <c r="F28" s="17">
        <v>100</v>
      </c>
      <c r="G28" s="17">
        <v>150</v>
      </c>
      <c r="H28" s="1">
        <v>2.08</v>
      </c>
      <c r="I28" s="22">
        <v>2.7</v>
      </c>
      <c r="J28" s="1">
        <v>7.39</v>
      </c>
      <c r="K28" s="22">
        <v>9.61</v>
      </c>
      <c r="L28" s="1">
        <v>18.45</v>
      </c>
      <c r="M28" s="1">
        <v>23.98</v>
      </c>
      <c r="N28" s="1">
        <v>150.94</v>
      </c>
      <c r="O28" s="23">
        <v>196.22</v>
      </c>
    </row>
    <row r="29" spans="2:15" ht="15" customHeight="1" x14ac:dyDescent="0.25">
      <c r="B29" s="28" t="s">
        <v>98</v>
      </c>
      <c r="C29" s="29"/>
      <c r="D29" s="29"/>
      <c r="E29" s="30"/>
      <c r="F29" s="5">
        <v>150</v>
      </c>
      <c r="G29" s="5">
        <v>200</v>
      </c>
      <c r="H29" s="2">
        <v>3.97</v>
      </c>
      <c r="I29" s="2">
        <v>5.29</v>
      </c>
      <c r="J29" s="2">
        <v>3.48</v>
      </c>
      <c r="K29" s="2">
        <v>4.6399999999999997</v>
      </c>
      <c r="L29" s="2">
        <v>6.74</v>
      </c>
      <c r="M29" s="2">
        <v>8.99</v>
      </c>
      <c r="N29" s="2">
        <v>74.08</v>
      </c>
      <c r="O29" s="2">
        <v>98.77</v>
      </c>
    </row>
    <row r="30" spans="2:15" ht="15" customHeight="1" x14ac:dyDescent="0.25">
      <c r="B30" s="28" t="s">
        <v>22</v>
      </c>
      <c r="C30" s="29"/>
      <c r="D30" s="29"/>
      <c r="E30" s="30"/>
      <c r="F30" s="5">
        <v>20</v>
      </c>
      <c r="G30" s="5">
        <v>30</v>
      </c>
      <c r="H30" s="1">
        <v>2.08</v>
      </c>
      <c r="I30" s="1">
        <v>3.12</v>
      </c>
      <c r="J30" s="1">
        <v>0.68</v>
      </c>
      <c r="K30" s="1">
        <v>1.02</v>
      </c>
      <c r="L30" s="1">
        <v>9.9</v>
      </c>
      <c r="M30" s="1">
        <v>14.85</v>
      </c>
      <c r="N30" s="1">
        <v>54</v>
      </c>
      <c r="O30" s="1">
        <v>81</v>
      </c>
    </row>
    <row r="31" spans="2:15" ht="15" customHeight="1" x14ac:dyDescent="0.25">
      <c r="B31" s="42" t="s">
        <v>11</v>
      </c>
      <c r="C31" s="37"/>
      <c r="D31" s="37"/>
      <c r="E31" s="38"/>
      <c r="F31" s="7">
        <v>0.22</v>
      </c>
      <c r="G31" s="7">
        <v>0.22</v>
      </c>
      <c r="H31" s="4">
        <f>H28+H29+H30</f>
        <v>8.1300000000000008</v>
      </c>
      <c r="I31" s="4">
        <f t="shared" ref="I31:O31" si="3">I28+I29+I30</f>
        <v>11.11</v>
      </c>
      <c r="J31" s="4">
        <f t="shared" si="3"/>
        <v>11.549999999999999</v>
      </c>
      <c r="K31" s="4">
        <f t="shared" si="3"/>
        <v>15.27</v>
      </c>
      <c r="L31" s="4">
        <f t="shared" si="3"/>
        <v>35.089999999999996</v>
      </c>
      <c r="M31" s="4">
        <f t="shared" si="3"/>
        <v>47.82</v>
      </c>
      <c r="N31" s="4">
        <f t="shared" si="3"/>
        <v>279.02</v>
      </c>
      <c r="O31" s="4">
        <f t="shared" si="3"/>
        <v>375.99</v>
      </c>
    </row>
    <row r="32" spans="2:15" ht="15" customHeight="1" x14ac:dyDescent="0.25">
      <c r="B32" s="45" t="s">
        <v>17</v>
      </c>
      <c r="C32" s="46"/>
      <c r="D32" s="46"/>
      <c r="E32" s="46"/>
      <c r="F32" s="24"/>
      <c r="G32" s="5"/>
      <c r="H32" s="5"/>
      <c r="I32" s="5"/>
      <c r="J32" s="5"/>
      <c r="K32" s="5"/>
      <c r="L32" s="5"/>
      <c r="M32" s="5"/>
      <c r="N32" s="5"/>
      <c r="O32" s="5"/>
    </row>
    <row r="33" spans="2:15" ht="15" customHeight="1" x14ac:dyDescent="0.25">
      <c r="B33" s="28" t="s">
        <v>57</v>
      </c>
      <c r="C33" s="29"/>
      <c r="D33" s="29"/>
      <c r="E33" s="30"/>
      <c r="F33" s="5">
        <v>150</v>
      </c>
      <c r="G33" s="5">
        <v>200</v>
      </c>
      <c r="H33" s="5">
        <v>0.11</v>
      </c>
      <c r="I33" s="5">
        <v>0.15</v>
      </c>
      <c r="J33" s="5">
        <v>0.11</v>
      </c>
      <c r="K33" s="5">
        <v>0.15</v>
      </c>
      <c r="L33" s="5">
        <v>16.12</v>
      </c>
      <c r="M33" s="5">
        <v>21.49</v>
      </c>
      <c r="N33" s="5">
        <v>63.32</v>
      </c>
      <c r="O33" s="5">
        <v>84.43</v>
      </c>
    </row>
    <row r="34" spans="2:15" ht="15" customHeight="1" x14ac:dyDescent="0.25">
      <c r="B34" s="28" t="s">
        <v>22</v>
      </c>
      <c r="C34" s="29"/>
      <c r="D34" s="29"/>
      <c r="E34" s="30"/>
      <c r="F34" s="5">
        <v>20</v>
      </c>
      <c r="G34" s="5">
        <v>20</v>
      </c>
      <c r="H34" s="5">
        <v>2.08</v>
      </c>
      <c r="I34" s="5">
        <v>2.08</v>
      </c>
      <c r="J34" s="5">
        <v>0.68</v>
      </c>
      <c r="K34" s="5">
        <v>0.68</v>
      </c>
      <c r="L34" s="5">
        <v>9.9</v>
      </c>
      <c r="M34" s="5">
        <v>9.9</v>
      </c>
      <c r="N34" s="5">
        <v>54</v>
      </c>
      <c r="O34" s="5">
        <v>54</v>
      </c>
    </row>
    <row r="35" spans="2:15" ht="15" customHeight="1" x14ac:dyDescent="0.25">
      <c r="B35" s="42" t="s">
        <v>11</v>
      </c>
      <c r="C35" s="37"/>
      <c r="D35" s="37"/>
      <c r="E35" s="38"/>
      <c r="F35" s="7">
        <v>0.1</v>
      </c>
      <c r="G35" s="7">
        <v>0.1</v>
      </c>
      <c r="H35" s="4">
        <f>H33+H34</f>
        <v>2.19</v>
      </c>
      <c r="I35" s="4">
        <f t="shared" ref="I35:O35" si="4">I33+I34</f>
        <v>2.23</v>
      </c>
      <c r="J35" s="4">
        <f t="shared" si="4"/>
        <v>0.79</v>
      </c>
      <c r="K35" s="4">
        <f t="shared" si="4"/>
        <v>0.83000000000000007</v>
      </c>
      <c r="L35" s="4">
        <f t="shared" si="4"/>
        <v>26.020000000000003</v>
      </c>
      <c r="M35" s="4">
        <f t="shared" si="4"/>
        <v>31.39</v>
      </c>
      <c r="N35" s="4">
        <f t="shared" si="4"/>
        <v>117.32</v>
      </c>
      <c r="O35" s="4">
        <f t="shared" si="4"/>
        <v>138.43</v>
      </c>
    </row>
    <row r="36" spans="2:15" ht="15" customHeight="1" x14ac:dyDescent="0.25">
      <c r="B36" s="42" t="s">
        <v>19</v>
      </c>
      <c r="C36" s="37"/>
      <c r="D36" s="37"/>
      <c r="E36" s="38"/>
      <c r="F36" s="7">
        <v>1</v>
      </c>
      <c r="G36" s="7">
        <v>1</v>
      </c>
      <c r="H36" s="25">
        <f>H12+H21+H26+H31+H35</f>
        <v>37.32</v>
      </c>
      <c r="I36" s="3">
        <f t="shared" ref="I36:O36" si="5">I12+I21+I26+I31+I35</f>
        <v>53.3</v>
      </c>
      <c r="J36" s="3">
        <f t="shared" si="5"/>
        <v>39.4</v>
      </c>
      <c r="K36" s="3">
        <f t="shared" si="5"/>
        <v>52.269999999999996</v>
      </c>
      <c r="L36" s="3">
        <f t="shared" si="5"/>
        <v>185.31000000000003</v>
      </c>
      <c r="M36" s="3">
        <f t="shared" si="5"/>
        <v>246.21999999999997</v>
      </c>
      <c r="N36" s="3">
        <f t="shared" si="5"/>
        <v>1340.6399999999999</v>
      </c>
      <c r="O36" s="3">
        <f t="shared" si="5"/>
        <v>1796.53</v>
      </c>
    </row>
    <row r="37" spans="2:15" ht="15" customHeight="1" x14ac:dyDescent="0.25">
      <c r="B37" s="42" t="s">
        <v>20</v>
      </c>
      <c r="C37" s="37"/>
      <c r="D37" s="37"/>
      <c r="E37" s="38"/>
      <c r="F37" s="6"/>
      <c r="G37" s="6"/>
      <c r="H37" s="4">
        <v>1</v>
      </c>
      <c r="I37" s="4">
        <v>1</v>
      </c>
      <c r="J37" s="8">
        <f>J36/H36</f>
        <v>1.0557341907824223</v>
      </c>
      <c r="K37" s="8">
        <f>K36/I36</f>
        <v>0.98067542213883674</v>
      </c>
      <c r="L37" s="8">
        <f>L36/H36</f>
        <v>4.9654340836012869</v>
      </c>
      <c r="M37" s="8">
        <f>M36/I36</f>
        <v>4.6195121951219509</v>
      </c>
      <c r="N37" s="4"/>
      <c r="O37" s="4"/>
    </row>
    <row r="38" spans="2:15" x14ac:dyDescent="0.25">
      <c r="B38" s="44" t="s">
        <v>44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</row>
    <row r="39" spans="2:15" x14ac:dyDescent="0.25">
      <c r="B39" s="44" t="s">
        <v>40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2:15" ht="15" customHeight="1" x14ac:dyDescent="0.25">
      <c r="B40" s="55" t="s">
        <v>0</v>
      </c>
      <c r="C40" s="56"/>
      <c r="D40" s="56"/>
      <c r="E40" s="57"/>
      <c r="F40" s="69" t="s">
        <v>1</v>
      </c>
      <c r="G40" s="71"/>
      <c r="H40" s="69" t="s">
        <v>2</v>
      </c>
      <c r="I40" s="71"/>
      <c r="J40" s="69" t="s">
        <v>3</v>
      </c>
      <c r="K40" s="71"/>
      <c r="L40" s="69" t="s">
        <v>4</v>
      </c>
      <c r="M40" s="71"/>
      <c r="N40" s="69" t="s">
        <v>5</v>
      </c>
      <c r="O40" s="71"/>
    </row>
    <row r="41" spans="2:15" x14ac:dyDescent="0.25">
      <c r="B41" s="58"/>
      <c r="C41" s="59"/>
      <c r="D41" s="59"/>
      <c r="E41" s="60"/>
      <c r="F41" s="4" t="s">
        <v>6</v>
      </c>
      <c r="G41" s="4" t="s">
        <v>7</v>
      </c>
      <c r="H41" s="4" t="s">
        <v>6</v>
      </c>
      <c r="I41" s="4" t="s">
        <v>7</v>
      </c>
      <c r="J41" s="4" t="s">
        <v>6</v>
      </c>
      <c r="K41" s="4" t="s">
        <v>7</v>
      </c>
      <c r="L41" s="4" t="s">
        <v>6</v>
      </c>
      <c r="M41" s="4" t="s">
        <v>7</v>
      </c>
      <c r="N41" s="4" t="s">
        <v>6</v>
      </c>
      <c r="O41" s="4" t="s">
        <v>7</v>
      </c>
    </row>
    <row r="42" spans="2:15" ht="15" customHeight="1" x14ac:dyDescent="0.25">
      <c r="B42" s="45" t="s">
        <v>8</v>
      </c>
      <c r="C42" s="46"/>
      <c r="D42" s="46"/>
      <c r="E42" s="50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2:15" ht="15" customHeight="1" x14ac:dyDescent="0.25">
      <c r="B43" s="28" t="s">
        <v>25</v>
      </c>
      <c r="C43" s="29"/>
      <c r="D43" s="29"/>
      <c r="E43" s="30"/>
      <c r="F43" s="1">
        <v>130</v>
      </c>
      <c r="G43" s="1">
        <v>150</v>
      </c>
      <c r="H43" s="1">
        <v>5.33</v>
      </c>
      <c r="I43" s="1">
        <v>6.15</v>
      </c>
      <c r="J43" s="1">
        <v>5.32</v>
      </c>
      <c r="K43" s="1">
        <v>6.14</v>
      </c>
      <c r="L43" s="1">
        <v>15.87</v>
      </c>
      <c r="M43" s="1">
        <v>22.54</v>
      </c>
      <c r="N43" s="1">
        <v>111.04</v>
      </c>
      <c r="O43" s="1">
        <v>128.12</v>
      </c>
    </row>
    <row r="44" spans="2:15" ht="15" customHeight="1" x14ac:dyDescent="0.25">
      <c r="B44" s="28" t="s">
        <v>99</v>
      </c>
      <c r="C44" s="29"/>
      <c r="D44" s="29"/>
      <c r="E44" s="30"/>
      <c r="F44" s="1" t="s">
        <v>32</v>
      </c>
      <c r="G44" s="1" t="s">
        <v>33</v>
      </c>
      <c r="H44" s="1">
        <v>0.08</v>
      </c>
      <c r="I44" s="1">
        <v>0.1</v>
      </c>
      <c r="J44" s="1">
        <v>0.02</v>
      </c>
      <c r="K44" s="1">
        <v>0.02</v>
      </c>
      <c r="L44" s="1">
        <v>7.65</v>
      </c>
      <c r="M44" s="1">
        <v>10.199999999999999</v>
      </c>
      <c r="N44" s="1">
        <v>31.82</v>
      </c>
      <c r="O44" s="1">
        <v>42.53</v>
      </c>
    </row>
    <row r="45" spans="2:15" ht="15" customHeight="1" x14ac:dyDescent="0.25">
      <c r="B45" s="28" t="s">
        <v>61</v>
      </c>
      <c r="C45" s="29"/>
      <c r="D45" s="29"/>
      <c r="E45" s="30"/>
      <c r="F45" s="5">
        <v>25</v>
      </c>
      <c r="G45" s="5">
        <v>35</v>
      </c>
      <c r="H45" s="1">
        <v>2.2599999999999998</v>
      </c>
      <c r="I45" s="1">
        <v>3.16</v>
      </c>
      <c r="J45" s="1">
        <v>3.32</v>
      </c>
      <c r="K45" s="1">
        <v>4.6500000000000004</v>
      </c>
      <c r="L45" s="1">
        <v>10.66</v>
      </c>
      <c r="M45" s="1">
        <v>14.95</v>
      </c>
      <c r="N45" s="1">
        <v>81.459999999999994</v>
      </c>
      <c r="O45" s="1">
        <v>114.05</v>
      </c>
    </row>
    <row r="46" spans="2:15" ht="15" customHeight="1" x14ac:dyDescent="0.25">
      <c r="B46" s="28" t="s">
        <v>18</v>
      </c>
      <c r="C46" s="29"/>
      <c r="D46" s="29"/>
      <c r="E46" s="30"/>
      <c r="F46" s="5">
        <v>150</v>
      </c>
      <c r="G46" s="5">
        <v>180</v>
      </c>
      <c r="H46" s="1">
        <v>0.6</v>
      </c>
      <c r="I46" s="1">
        <v>0.72</v>
      </c>
      <c r="J46" s="1">
        <v>0.6</v>
      </c>
      <c r="K46" s="1">
        <v>0.72</v>
      </c>
      <c r="L46" s="1">
        <v>14.7</v>
      </c>
      <c r="M46" s="1">
        <v>17.64</v>
      </c>
      <c r="N46" s="1">
        <v>70.5</v>
      </c>
      <c r="O46" s="1">
        <v>84.6</v>
      </c>
    </row>
    <row r="47" spans="2:15" ht="15" customHeight="1" x14ac:dyDescent="0.25">
      <c r="B47" s="42" t="s">
        <v>11</v>
      </c>
      <c r="C47" s="37"/>
      <c r="D47" s="37"/>
      <c r="E47" s="38"/>
      <c r="F47" s="7">
        <v>0.2</v>
      </c>
      <c r="G47" s="7">
        <v>0.2</v>
      </c>
      <c r="H47" s="4">
        <f>H43+H44+H45+H46</f>
        <v>8.27</v>
      </c>
      <c r="I47" s="26">
        <f t="shared" ref="I47:O47" si="6">I43+I44+I45+I46</f>
        <v>10.130000000000001</v>
      </c>
      <c r="J47" s="26">
        <f t="shared" si="6"/>
        <v>9.26</v>
      </c>
      <c r="K47" s="26">
        <f t="shared" si="6"/>
        <v>11.53</v>
      </c>
      <c r="L47" s="26">
        <f t="shared" si="6"/>
        <v>48.879999999999995</v>
      </c>
      <c r="M47" s="26">
        <f t="shared" si="6"/>
        <v>65.33</v>
      </c>
      <c r="N47" s="26">
        <f t="shared" si="6"/>
        <v>294.82</v>
      </c>
      <c r="O47" s="26">
        <f t="shared" si="6"/>
        <v>369.29999999999995</v>
      </c>
    </row>
    <row r="48" spans="2:15" ht="15" customHeight="1" x14ac:dyDescent="0.25">
      <c r="B48" s="45" t="s">
        <v>41</v>
      </c>
      <c r="C48" s="46"/>
      <c r="D48" s="46"/>
      <c r="E48" s="50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2:15" ht="15" customHeight="1" x14ac:dyDescent="0.25">
      <c r="B49" s="31" t="s">
        <v>130</v>
      </c>
      <c r="C49" s="32"/>
      <c r="D49" s="32"/>
      <c r="E49" s="33"/>
      <c r="F49" s="19">
        <v>50</v>
      </c>
      <c r="G49" s="19">
        <v>60</v>
      </c>
      <c r="H49" s="2">
        <v>1.61</v>
      </c>
      <c r="I49" s="2">
        <v>1.93</v>
      </c>
      <c r="J49" s="2">
        <v>4.8600000000000003</v>
      </c>
      <c r="K49" s="2">
        <v>5.83</v>
      </c>
      <c r="L49" s="2">
        <v>3.97</v>
      </c>
      <c r="M49" s="2">
        <v>4.76</v>
      </c>
      <c r="N49" s="2">
        <v>67.510000000000005</v>
      </c>
      <c r="O49" s="2">
        <v>81.010000000000005</v>
      </c>
    </row>
    <row r="50" spans="2:15" ht="15" customHeight="1" x14ac:dyDescent="0.25">
      <c r="B50" s="31" t="s">
        <v>137</v>
      </c>
      <c r="C50" s="32"/>
      <c r="D50" s="32"/>
      <c r="E50" s="33"/>
      <c r="F50" s="5" t="s">
        <v>27</v>
      </c>
      <c r="G50" s="17"/>
      <c r="H50" s="1">
        <v>1.02</v>
      </c>
      <c r="I50" s="1"/>
      <c r="J50" s="1">
        <v>1.7</v>
      </c>
      <c r="K50" s="1"/>
      <c r="L50" s="1">
        <v>6.81</v>
      </c>
      <c r="M50" s="1"/>
      <c r="N50" s="1">
        <v>49.61</v>
      </c>
      <c r="O50" s="1"/>
    </row>
    <row r="51" spans="2:15" ht="21.75" customHeight="1" x14ac:dyDescent="0.25">
      <c r="B51" s="31" t="s">
        <v>138</v>
      </c>
      <c r="C51" s="32"/>
      <c r="D51" s="32"/>
      <c r="E51" s="33"/>
      <c r="F51" s="5"/>
      <c r="G51" s="17" t="s">
        <v>95</v>
      </c>
      <c r="H51" s="1"/>
      <c r="I51" s="1">
        <v>6.36</v>
      </c>
      <c r="J51" s="1"/>
      <c r="K51" s="1">
        <v>5.4</v>
      </c>
      <c r="L51" s="1"/>
      <c r="M51" s="1">
        <v>9.99</v>
      </c>
      <c r="N51" s="1"/>
      <c r="O51" s="1">
        <v>116.45</v>
      </c>
    </row>
    <row r="52" spans="2:15" ht="15" customHeight="1" x14ac:dyDescent="0.25">
      <c r="B52" s="39" t="s">
        <v>100</v>
      </c>
      <c r="C52" s="40"/>
      <c r="D52" s="40"/>
      <c r="E52" s="41"/>
      <c r="F52" s="17">
        <v>50</v>
      </c>
      <c r="G52" s="17">
        <v>70</v>
      </c>
      <c r="H52" s="2">
        <v>7.09</v>
      </c>
      <c r="I52" s="2">
        <v>9.92</v>
      </c>
      <c r="J52" s="2">
        <v>1.9</v>
      </c>
      <c r="K52" s="2">
        <v>2.66</v>
      </c>
      <c r="L52" s="2">
        <v>8.32</v>
      </c>
      <c r="M52" s="2">
        <v>11.64</v>
      </c>
      <c r="N52" s="2">
        <v>79.180000000000007</v>
      </c>
      <c r="O52" s="2">
        <v>110.85</v>
      </c>
    </row>
    <row r="53" spans="2:15" ht="15" customHeight="1" x14ac:dyDescent="0.25">
      <c r="B53" s="28" t="s">
        <v>56</v>
      </c>
      <c r="C53" s="29"/>
      <c r="D53" s="29"/>
      <c r="E53" s="30"/>
      <c r="F53" s="17">
        <v>100</v>
      </c>
      <c r="G53" s="5">
        <v>150</v>
      </c>
      <c r="H53" s="1">
        <v>1.92</v>
      </c>
      <c r="I53" s="1">
        <v>2.88</v>
      </c>
      <c r="J53" s="1">
        <v>3.06</v>
      </c>
      <c r="K53" s="1">
        <v>4.59</v>
      </c>
      <c r="L53" s="1">
        <v>13.19</v>
      </c>
      <c r="M53" s="1">
        <v>19.78</v>
      </c>
      <c r="N53" s="1">
        <v>85.79</v>
      </c>
      <c r="O53" s="1">
        <v>128.68</v>
      </c>
    </row>
    <row r="54" spans="2:15" ht="15" customHeight="1" x14ac:dyDescent="0.25">
      <c r="B54" s="39" t="s">
        <v>101</v>
      </c>
      <c r="C54" s="40"/>
      <c r="D54" s="40"/>
      <c r="E54" s="41"/>
      <c r="F54" s="5">
        <v>150</v>
      </c>
      <c r="G54" s="5">
        <v>200</v>
      </c>
      <c r="H54" s="1">
        <v>0.24</v>
      </c>
      <c r="I54" s="1">
        <v>0.32</v>
      </c>
      <c r="J54" s="1">
        <v>0</v>
      </c>
      <c r="K54" s="1">
        <v>0</v>
      </c>
      <c r="L54" s="1">
        <v>17.66</v>
      </c>
      <c r="M54" s="1">
        <v>23.55</v>
      </c>
      <c r="N54" s="1">
        <v>68.63</v>
      </c>
      <c r="O54" s="1">
        <v>91.51</v>
      </c>
    </row>
    <row r="55" spans="2:15" ht="15" customHeight="1" x14ac:dyDescent="0.25">
      <c r="B55" s="28" t="s">
        <v>14</v>
      </c>
      <c r="C55" s="29"/>
      <c r="D55" s="29"/>
      <c r="E55" s="30"/>
      <c r="F55" s="5">
        <v>30</v>
      </c>
      <c r="G55" s="5">
        <v>60</v>
      </c>
      <c r="H55" s="1">
        <v>1.98</v>
      </c>
      <c r="I55" s="1">
        <v>3.96</v>
      </c>
      <c r="J55" s="1">
        <v>0.36</v>
      </c>
      <c r="K55" s="1">
        <v>0.72</v>
      </c>
      <c r="L55" s="1">
        <v>10.02</v>
      </c>
      <c r="M55" s="1">
        <v>20.04</v>
      </c>
      <c r="N55" s="1">
        <v>52.2</v>
      </c>
      <c r="O55" s="1">
        <v>104.4</v>
      </c>
    </row>
    <row r="56" spans="2:15" ht="15" customHeight="1" x14ac:dyDescent="0.25">
      <c r="B56" s="42" t="s">
        <v>11</v>
      </c>
      <c r="C56" s="37"/>
      <c r="D56" s="37"/>
      <c r="E56" s="38"/>
      <c r="F56" s="7">
        <v>0.34</v>
      </c>
      <c r="G56" s="7">
        <v>0.34</v>
      </c>
      <c r="H56" s="4">
        <f>H49+H50+H52+H53+H54+H55</f>
        <v>13.86</v>
      </c>
      <c r="I56" s="4">
        <f t="shared" ref="I56:O56" si="7">I49+I50+I52+I53+I54+I55</f>
        <v>19.010000000000002</v>
      </c>
      <c r="J56" s="4">
        <f t="shared" si="7"/>
        <v>11.88</v>
      </c>
      <c r="K56" s="4">
        <f t="shared" si="7"/>
        <v>13.8</v>
      </c>
      <c r="L56" s="4">
        <f t="shared" si="7"/>
        <v>59.97</v>
      </c>
      <c r="M56" s="4">
        <f t="shared" si="7"/>
        <v>79.77000000000001</v>
      </c>
      <c r="N56" s="4">
        <f t="shared" si="7"/>
        <v>402.92</v>
      </c>
      <c r="O56" s="4">
        <f t="shared" si="7"/>
        <v>516.45000000000005</v>
      </c>
    </row>
    <row r="57" spans="2:15" ht="15" customHeight="1" x14ac:dyDescent="0.25">
      <c r="B57" s="45" t="s">
        <v>15</v>
      </c>
      <c r="C57" s="46"/>
      <c r="D57" s="46"/>
      <c r="E57" s="50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2:15" ht="15" customHeight="1" x14ac:dyDescent="0.25">
      <c r="B58" s="47" t="s">
        <v>93</v>
      </c>
      <c r="C58" s="48"/>
      <c r="D58" s="48"/>
      <c r="E58" s="49"/>
      <c r="F58" s="5">
        <v>150</v>
      </c>
      <c r="G58" s="17"/>
      <c r="H58" s="1">
        <v>0.06</v>
      </c>
      <c r="I58" s="1"/>
      <c r="J58" s="1">
        <v>0.01</v>
      </c>
      <c r="K58" s="1"/>
      <c r="L58" s="1">
        <v>13.68</v>
      </c>
      <c r="M58" s="1"/>
      <c r="N58" s="1">
        <v>53.39</v>
      </c>
      <c r="O58" s="1"/>
    </row>
    <row r="59" spans="2:15" ht="15" customHeight="1" x14ac:dyDescent="0.25">
      <c r="B59" s="47" t="s">
        <v>55</v>
      </c>
      <c r="C59" s="48"/>
      <c r="D59" s="48"/>
      <c r="E59" s="49"/>
      <c r="F59" s="5"/>
      <c r="G59" s="17">
        <v>200</v>
      </c>
      <c r="H59" s="5"/>
      <c r="I59" s="5">
        <v>1.4</v>
      </c>
      <c r="J59" s="5"/>
      <c r="K59" s="5">
        <v>0.2</v>
      </c>
      <c r="L59" s="5"/>
      <c r="M59" s="5">
        <v>26.4</v>
      </c>
      <c r="N59" s="5"/>
      <c r="O59" s="5">
        <v>120</v>
      </c>
    </row>
    <row r="60" spans="2:15" ht="15" customHeight="1" x14ac:dyDescent="0.25">
      <c r="B60" s="28" t="s">
        <v>10</v>
      </c>
      <c r="C60" s="29"/>
      <c r="D60" s="29"/>
      <c r="E60" s="30"/>
      <c r="F60" s="5">
        <v>25</v>
      </c>
      <c r="G60" s="5">
        <v>25</v>
      </c>
      <c r="H60" s="1">
        <v>1.88</v>
      </c>
      <c r="I60" s="1">
        <v>1.88</v>
      </c>
      <c r="J60" s="1">
        <v>2.95</v>
      </c>
      <c r="K60" s="1">
        <v>3.54</v>
      </c>
      <c r="L60" s="1">
        <v>18.73</v>
      </c>
      <c r="M60" s="1">
        <v>22.47</v>
      </c>
      <c r="N60" s="1">
        <v>104.28</v>
      </c>
      <c r="O60" s="1">
        <v>125.13</v>
      </c>
    </row>
    <row r="61" spans="2:15" ht="15" customHeight="1" x14ac:dyDescent="0.25">
      <c r="B61" s="42" t="s">
        <v>11</v>
      </c>
      <c r="C61" s="37"/>
      <c r="D61" s="37"/>
      <c r="E61" s="38"/>
      <c r="F61" s="7">
        <v>0.14000000000000001</v>
      </c>
      <c r="G61" s="7">
        <v>0.13</v>
      </c>
      <c r="H61" s="4">
        <f>H58+H59+H60</f>
        <v>1.94</v>
      </c>
      <c r="I61" s="26">
        <f t="shared" ref="I61:O61" si="8">I58+I59+I60</f>
        <v>3.28</v>
      </c>
      <c r="J61" s="26">
        <f t="shared" si="8"/>
        <v>2.96</v>
      </c>
      <c r="K61" s="26">
        <f t="shared" si="8"/>
        <v>3.74</v>
      </c>
      <c r="L61" s="26">
        <f t="shared" si="8"/>
        <v>32.409999999999997</v>
      </c>
      <c r="M61" s="26">
        <f t="shared" si="8"/>
        <v>48.87</v>
      </c>
      <c r="N61" s="26">
        <f t="shared" si="8"/>
        <v>157.67000000000002</v>
      </c>
      <c r="O61" s="26">
        <f t="shared" si="8"/>
        <v>245.13</v>
      </c>
    </row>
    <row r="62" spans="2:15" ht="15" customHeight="1" x14ac:dyDescent="0.25">
      <c r="B62" s="45" t="s">
        <v>37</v>
      </c>
      <c r="C62" s="46"/>
      <c r="D62" s="46"/>
      <c r="E62" s="50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2:15" ht="15" customHeight="1" x14ac:dyDescent="0.25">
      <c r="B63" s="31" t="s">
        <v>102</v>
      </c>
      <c r="C63" s="32"/>
      <c r="D63" s="32"/>
      <c r="E63" s="33"/>
      <c r="F63" s="17" t="s">
        <v>103</v>
      </c>
      <c r="G63" s="17" t="s">
        <v>104</v>
      </c>
      <c r="H63" s="1">
        <v>6.26</v>
      </c>
      <c r="I63" s="1">
        <v>6.96</v>
      </c>
      <c r="J63" s="1">
        <v>5.78</v>
      </c>
      <c r="K63" s="1">
        <v>6.42</v>
      </c>
      <c r="L63" s="1">
        <v>29.83</v>
      </c>
      <c r="M63" s="1">
        <v>34.26</v>
      </c>
      <c r="N63" s="1">
        <v>236.99</v>
      </c>
      <c r="O63" s="1">
        <v>263.32</v>
      </c>
    </row>
    <row r="64" spans="2:15" ht="15" customHeight="1" x14ac:dyDescent="0.25">
      <c r="B64" s="31" t="s">
        <v>68</v>
      </c>
      <c r="C64" s="32"/>
      <c r="D64" s="32"/>
      <c r="E64" s="33"/>
      <c r="F64" s="17">
        <v>150</v>
      </c>
      <c r="G64" s="17">
        <v>200</v>
      </c>
      <c r="H64" s="1">
        <v>2.64</v>
      </c>
      <c r="I64" s="1">
        <v>3.52</v>
      </c>
      <c r="J64" s="1">
        <v>1.97</v>
      </c>
      <c r="K64" s="1">
        <v>2.63</v>
      </c>
      <c r="L64" s="1">
        <v>17.04</v>
      </c>
      <c r="M64" s="1">
        <v>22.73</v>
      </c>
      <c r="N64" s="1">
        <v>97.26</v>
      </c>
      <c r="O64" s="1">
        <v>129.69</v>
      </c>
    </row>
    <row r="65" spans="2:15" ht="15" customHeight="1" x14ac:dyDescent="0.25">
      <c r="B65" s="47" t="s">
        <v>38</v>
      </c>
      <c r="C65" s="48"/>
      <c r="D65" s="48"/>
      <c r="E65" s="49"/>
      <c r="F65" s="5">
        <v>20</v>
      </c>
      <c r="G65" s="5">
        <v>30</v>
      </c>
      <c r="H65" s="1">
        <v>2.08</v>
      </c>
      <c r="I65" s="1">
        <v>3.12</v>
      </c>
      <c r="J65" s="1">
        <v>0.68</v>
      </c>
      <c r="K65" s="1">
        <v>1.02</v>
      </c>
      <c r="L65" s="1">
        <v>9.9</v>
      </c>
      <c r="M65" s="1">
        <v>14.85</v>
      </c>
      <c r="N65" s="1">
        <v>54</v>
      </c>
      <c r="O65" s="1">
        <v>81</v>
      </c>
    </row>
    <row r="66" spans="2:15" ht="15" customHeight="1" x14ac:dyDescent="0.25">
      <c r="B66" s="42" t="s">
        <v>11</v>
      </c>
      <c r="C66" s="37"/>
      <c r="D66" s="37"/>
      <c r="E66" s="38"/>
      <c r="F66" s="7">
        <v>0.25</v>
      </c>
      <c r="G66" s="7">
        <v>0.25</v>
      </c>
      <c r="H66" s="4">
        <f>H63+H64+H65</f>
        <v>10.98</v>
      </c>
      <c r="I66" s="4">
        <f t="shared" ref="I66:O66" si="9">I63+I64+I65</f>
        <v>13.600000000000001</v>
      </c>
      <c r="J66" s="4">
        <f t="shared" si="9"/>
        <v>8.43</v>
      </c>
      <c r="K66" s="4">
        <f t="shared" si="9"/>
        <v>10.07</v>
      </c>
      <c r="L66" s="4">
        <f t="shared" si="9"/>
        <v>56.769999999999996</v>
      </c>
      <c r="M66" s="4">
        <f t="shared" si="9"/>
        <v>71.839999999999989</v>
      </c>
      <c r="N66" s="4">
        <f t="shared" si="9"/>
        <v>388.25</v>
      </c>
      <c r="O66" s="4">
        <f t="shared" si="9"/>
        <v>474.01</v>
      </c>
    </row>
    <row r="67" spans="2:15" ht="15" customHeight="1" x14ac:dyDescent="0.25">
      <c r="B67" s="45" t="s">
        <v>17</v>
      </c>
      <c r="C67" s="46"/>
      <c r="D67" s="46"/>
      <c r="E67" s="46"/>
      <c r="F67" s="50"/>
      <c r="G67" s="5"/>
      <c r="H67" s="5"/>
      <c r="I67" s="5"/>
      <c r="J67" s="5"/>
      <c r="K67" s="5"/>
      <c r="L67" s="5"/>
      <c r="M67" s="5"/>
      <c r="N67" s="5"/>
      <c r="O67" s="5"/>
    </row>
    <row r="68" spans="2:15" ht="15" customHeight="1" x14ac:dyDescent="0.25">
      <c r="B68" s="28" t="s">
        <v>43</v>
      </c>
      <c r="C68" s="29"/>
      <c r="D68" s="29"/>
      <c r="E68" s="30"/>
      <c r="F68" s="5">
        <v>120</v>
      </c>
      <c r="G68" s="5">
        <v>150</v>
      </c>
      <c r="H68" s="5">
        <v>4.7699999999999996</v>
      </c>
      <c r="I68" s="5">
        <v>5.96</v>
      </c>
      <c r="J68" s="5">
        <v>4.09</v>
      </c>
      <c r="K68" s="5">
        <v>3.11</v>
      </c>
      <c r="L68" s="5">
        <v>4.6399999999999997</v>
      </c>
      <c r="M68" s="5">
        <v>8.3000000000000007</v>
      </c>
      <c r="N68" s="5">
        <v>66.17</v>
      </c>
      <c r="O68" s="5">
        <v>83.27</v>
      </c>
    </row>
    <row r="69" spans="2:15" ht="15" customHeight="1" x14ac:dyDescent="0.25">
      <c r="B69" s="28" t="s">
        <v>89</v>
      </c>
      <c r="C69" s="29"/>
      <c r="D69" s="29"/>
      <c r="E69" s="30"/>
      <c r="F69" s="5">
        <v>150</v>
      </c>
      <c r="G69" s="5">
        <v>200</v>
      </c>
      <c r="H69" s="1">
        <v>2.36</v>
      </c>
      <c r="I69" s="1">
        <v>3.15</v>
      </c>
      <c r="J69" s="1">
        <v>1.99</v>
      </c>
      <c r="K69" s="1">
        <v>2.65</v>
      </c>
      <c r="L69" s="1">
        <v>12.66</v>
      </c>
      <c r="M69" s="1">
        <v>16.88</v>
      </c>
      <c r="N69" s="1">
        <v>79.040000000000006</v>
      </c>
      <c r="O69" s="1">
        <v>105.38</v>
      </c>
    </row>
    <row r="70" spans="2:15" ht="15" customHeight="1" x14ac:dyDescent="0.25">
      <c r="B70" s="42" t="s">
        <v>11</v>
      </c>
      <c r="C70" s="37"/>
      <c r="D70" s="37"/>
      <c r="E70" s="38"/>
      <c r="F70" s="7">
        <v>7.0000000000000007E-2</v>
      </c>
      <c r="G70" s="7">
        <v>7.0000000000000007E-2</v>
      </c>
      <c r="H70" s="4">
        <f>H68+H69</f>
        <v>7.129999999999999</v>
      </c>
      <c r="I70" s="4">
        <f t="shared" ref="I70:O70" si="10">I68+I69</f>
        <v>9.11</v>
      </c>
      <c r="J70" s="4">
        <f t="shared" si="10"/>
        <v>6.08</v>
      </c>
      <c r="K70" s="4">
        <f t="shared" si="10"/>
        <v>5.76</v>
      </c>
      <c r="L70" s="4">
        <f t="shared" si="10"/>
        <v>17.3</v>
      </c>
      <c r="M70" s="4">
        <f t="shared" si="10"/>
        <v>25.18</v>
      </c>
      <c r="N70" s="4">
        <f t="shared" si="10"/>
        <v>145.21</v>
      </c>
      <c r="O70" s="4">
        <f t="shared" si="10"/>
        <v>188.64999999999998</v>
      </c>
    </row>
    <row r="71" spans="2:15" ht="15" customHeight="1" x14ac:dyDescent="0.25">
      <c r="B71" s="42" t="s">
        <v>19</v>
      </c>
      <c r="C71" s="37"/>
      <c r="D71" s="37"/>
      <c r="E71" s="38"/>
      <c r="F71" s="7">
        <v>1</v>
      </c>
      <c r="G71" s="7">
        <v>1</v>
      </c>
      <c r="H71" s="4">
        <f t="shared" ref="H71:O71" si="11">H47+H56+H61+H66+H70</f>
        <v>42.179999999999993</v>
      </c>
      <c r="I71" s="4">
        <f t="shared" si="11"/>
        <v>55.13</v>
      </c>
      <c r="J71" s="4">
        <f t="shared" si="11"/>
        <v>38.61</v>
      </c>
      <c r="K71" s="4">
        <f t="shared" si="11"/>
        <v>44.9</v>
      </c>
      <c r="L71" s="4">
        <f t="shared" si="11"/>
        <v>215.32999999999998</v>
      </c>
      <c r="M71" s="4">
        <f t="shared" si="11"/>
        <v>290.99</v>
      </c>
      <c r="N71" s="4">
        <f t="shared" si="11"/>
        <v>1388.8700000000001</v>
      </c>
      <c r="O71" s="4">
        <f t="shared" si="11"/>
        <v>1793.54</v>
      </c>
    </row>
    <row r="72" spans="2:15" ht="15" customHeight="1" x14ac:dyDescent="0.25">
      <c r="B72" s="42" t="s">
        <v>20</v>
      </c>
      <c r="C72" s="37"/>
      <c r="D72" s="37"/>
      <c r="E72" s="38"/>
      <c r="F72" s="5"/>
      <c r="G72" s="5"/>
      <c r="H72" s="4">
        <v>1</v>
      </c>
      <c r="I72" s="4">
        <v>1</v>
      </c>
      <c r="J72" s="8">
        <f>J71/H71</f>
        <v>0.91536273115220501</v>
      </c>
      <c r="K72" s="8">
        <f>K71/I71</f>
        <v>0.81443859967349896</v>
      </c>
      <c r="L72" s="8">
        <f>L71/H71</f>
        <v>5.1050260787102895</v>
      </c>
      <c r="M72" s="8">
        <f>M71/I71</f>
        <v>5.2782514057681844</v>
      </c>
      <c r="N72" s="4"/>
      <c r="O72" s="4"/>
    </row>
    <row r="73" spans="2:15" ht="15" customHeight="1" x14ac:dyDescent="0.25">
      <c r="B73" s="44" t="s">
        <v>48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</row>
    <row r="74" spans="2:15" ht="15" customHeight="1" x14ac:dyDescent="0.25">
      <c r="B74" s="44" t="s">
        <v>40</v>
      </c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</row>
    <row r="75" spans="2:15" x14ac:dyDescent="0.25">
      <c r="B75" s="51" t="s">
        <v>0</v>
      </c>
      <c r="C75" s="51"/>
      <c r="D75" s="51"/>
      <c r="E75" s="51"/>
      <c r="F75" s="27" t="s">
        <v>1</v>
      </c>
      <c r="G75" s="27"/>
      <c r="H75" s="27" t="s">
        <v>2</v>
      </c>
      <c r="I75" s="27"/>
      <c r="J75" s="27" t="s">
        <v>3</v>
      </c>
      <c r="K75" s="27"/>
      <c r="L75" s="27" t="s">
        <v>4</v>
      </c>
      <c r="M75" s="27"/>
      <c r="N75" s="27" t="s">
        <v>5</v>
      </c>
      <c r="O75" s="27"/>
    </row>
    <row r="76" spans="2:15" ht="15" customHeight="1" x14ac:dyDescent="0.25">
      <c r="B76" s="51"/>
      <c r="C76" s="51"/>
      <c r="D76" s="51"/>
      <c r="E76" s="51"/>
      <c r="F76" s="4" t="s">
        <v>6</v>
      </c>
      <c r="G76" s="4" t="s">
        <v>7</v>
      </c>
      <c r="H76" s="4" t="s">
        <v>6</v>
      </c>
      <c r="I76" s="4" t="s">
        <v>7</v>
      </c>
      <c r="J76" s="4" t="s">
        <v>6</v>
      </c>
      <c r="K76" s="4" t="s">
        <v>7</v>
      </c>
      <c r="L76" s="4" t="s">
        <v>6</v>
      </c>
      <c r="M76" s="4" t="s">
        <v>7</v>
      </c>
      <c r="N76" s="4" t="s">
        <v>6</v>
      </c>
      <c r="O76" s="4" t="s">
        <v>7</v>
      </c>
    </row>
    <row r="77" spans="2:15" ht="15" customHeight="1" x14ac:dyDescent="0.25">
      <c r="B77" s="51" t="s">
        <v>8</v>
      </c>
      <c r="C77" s="51"/>
      <c r="D77" s="51"/>
      <c r="E77" s="51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ht="15" customHeight="1" x14ac:dyDescent="0.25">
      <c r="B78" s="28" t="s">
        <v>124</v>
      </c>
      <c r="C78" s="29"/>
      <c r="D78" s="29"/>
      <c r="E78" s="30"/>
      <c r="F78" s="5">
        <v>40</v>
      </c>
      <c r="G78" s="5">
        <v>60</v>
      </c>
      <c r="H78" s="1">
        <v>3.82</v>
      </c>
      <c r="I78" s="1">
        <v>5.74</v>
      </c>
      <c r="J78" s="1">
        <v>4.62</v>
      </c>
      <c r="K78" s="1">
        <v>6.94</v>
      </c>
      <c r="L78" s="1">
        <v>0.86</v>
      </c>
      <c r="M78" s="1">
        <v>1.29</v>
      </c>
      <c r="N78" s="1">
        <v>61.38</v>
      </c>
      <c r="O78" s="1">
        <v>92.07</v>
      </c>
    </row>
    <row r="79" spans="2:15" ht="15" customHeight="1" x14ac:dyDescent="0.25">
      <c r="B79" s="39" t="s">
        <v>21</v>
      </c>
      <c r="C79" s="40"/>
      <c r="D79" s="40"/>
      <c r="E79" s="41"/>
      <c r="F79" s="17">
        <v>120</v>
      </c>
      <c r="G79" s="5">
        <v>130</v>
      </c>
      <c r="H79" s="1">
        <v>4.0599999999999996</v>
      </c>
      <c r="I79" s="1">
        <v>4.4000000000000004</v>
      </c>
      <c r="J79" s="1">
        <v>4.68</v>
      </c>
      <c r="K79" s="1">
        <v>5.07</v>
      </c>
      <c r="L79" s="1">
        <v>16.059999999999999</v>
      </c>
      <c r="M79" s="1">
        <v>17.399999999999999</v>
      </c>
      <c r="N79" s="1">
        <v>124.25</v>
      </c>
      <c r="O79" s="1">
        <v>134.61000000000001</v>
      </c>
    </row>
    <row r="80" spans="2:15" ht="15" customHeight="1" x14ac:dyDescent="0.25">
      <c r="B80" s="28" t="s">
        <v>26</v>
      </c>
      <c r="C80" s="29"/>
      <c r="D80" s="29"/>
      <c r="E80" s="30"/>
      <c r="F80" s="1">
        <v>150</v>
      </c>
      <c r="G80" s="1">
        <v>200</v>
      </c>
      <c r="H80" s="1">
        <v>2.5299999999999998</v>
      </c>
      <c r="I80" s="1">
        <v>3.45</v>
      </c>
      <c r="J80" s="1">
        <v>2.11</v>
      </c>
      <c r="K80" s="1">
        <v>2.73</v>
      </c>
      <c r="L80" s="1">
        <v>17.420000000000002</v>
      </c>
      <c r="M80" s="1">
        <v>22.65</v>
      </c>
      <c r="N80" s="1">
        <v>96.53</v>
      </c>
      <c r="O80" s="1">
        <v>130.82</v>
      </c>
    </row>
    <row r="81" spans="2:15" ht="15" customHeight="1" x14ac:dyDescent="0.25">
      <c r="B81" s="28" t="s">
        <v>22</v>
      </c>
      <c r="C81" s="29"/>
      <c r="D81" s="29"/>
      <c r="E81" s="30"/>
      <c r="F81" s="5">
        <v>25</v>
      </c>
      <c r="G81" s="5">
        <v>30</v>
      </c>
      <c r="H81" s="1">
        <v>2.63</v>
      </c>
      <c r="I81" s="1">
        <v>3.16</v>
      </c>
      <c r="J81" s="1">
        <v>3.87</v>
      </c>
      <c r="K81" s="1">
        <v>4.6500000000000004</v>
      </c>
      <c r="L81" s="1">
        <v>12.45</v>
      </c>
      <c r="M81" s="1">
        <v>14.95</v>
      </c>
      <c r="N81" s="1">
        <v>95.01</v>
      </c>
      <c r="O81" s="1">
        <v>114.05</v>
      </c>
    </row>
    <row r="82" spans="2:15" ht="15" customHeight="1" x14ac:dyDescent="0.25">
      <c r="B82" s="42" t="s">
        <v>11</v>
      </c>
      <c r="C82" s="37"/>
      <c r="D82" s="37"/>
      <c r="E82" s="38"/>
      <c r="F82" s="7">
        <v>0.23</v>
      </c>
      <c r="G82" s="7">
        <v>0.23</v>
      </c>
      <c r="H82" s="4">
        <f>H78+H79+H80+H81</f>
        <v>13.04</v>
      </c>
      <c r="I82" s="4">
        <f t="shared" ref="I82:O82" si="12">I78+I79+I80+I81</f>
        <v>16.75</v>
      </c>
      <c r="J82" s="4">
        <f t="shared" si="12"/>
        <v>15.280000000000001</v>
      </c>
      <c r="K82" s="4">
        <f t="shared" si="12"/>
        <v>19.39</v>
      </c>
      <c r="L82" s="4">
        <f t="shared" si="12"/>
        <v>46.790000000000006</v>
      </c>
      <c r="M82" s="4">
        <f t="shared" si="12"/>
        <v>56.289999999999992</v>
      </c>
      <c r="N82" s="4">
        <f t="shared" si="12"/>
        <v>377.16999999999996</v>
      </c>
      <c r="O82" s="4">
        <f t="shared" si="12"/>
        <v>471.55</v>
      </c>
    </row>
    <row r="83" spans="2:15" ht="15" customHeight="1" x14ac:dyDescent="0.25">
      <c r="B83" s="51" t="s">
        <v>12</v>
      </c>
      <c r="C83" s="51"/>
      <c r="D83" s="51"/>
      <c r="E83" s="51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ht="15" customHeight="1" x14ac:dyDescent="0.25">
      <c r="B84" s="28" t="s">
        <v>105</v>
      </c>
      <c r="C84" s="29"/>
      <c r="D84" s="29"/>
      <c r="E84" s="30"/>
      <c r="F84" s="5">
        <v>50</v>
      </c>
      <c r="G84" s="5">
        <v>60</v>
      </c>
      <c r="H84" s="1">
        <v>0.76</v>
      </c>
      <c r="I84" s="1">
        <v>0.92</v>
      </c>
      <c r="J84" s="1">
        <v>3.91</v>
      </c>
      <c r="K84" s="1">
        <v>4.7</v>
      </c>
      <c r="L84" s="1">
        <v>4.96</v>
      </c>
      <c r="M84" s="1">
        <v>5.96</v>
      </c>
      <c r="N84" s="1">
        <v>61.06</v>
      </c>
      <c r="O84" s="1">
        <v>73.28</v>
      </c>
    </row>
    <row r="85" spans="2:15" ht="15" customHeight="1" x14ac:dyDescent="0.25">
      <c r="B85" s="28" t="s">
        <v>139</v>
      </c>
      <c r="C85" s="29"/>
      <c r="D85" s="29"/>
      <c r="E85" s="30"/>
      <c r="F85" s="5" t="s">
        <v>27</v>
      </c>
      <c r="G85" s="5" t="s">
        <v>28</v>
      </c>
      <c r="H85" s="1">
        <v>1.49</v>
      </c>
      <c r="I85" s="1">
        <v>1.74</v>
      </c>
      <c r="J85" s="1">
        <v>3.15</v>
      </c>
      <c r="K85" s="1">
        <v>4.18</v>
      </c>
      <c r="L85" s="1">
        <v>9.77</v>
      </c>
      <c r="M85" s="1">
        <v>12.34</v>
      </c>
      <c r="N85" s="1">
        <v>73.98</v>
      </c>
      <c r="O85" s="1">
        <v>94.35</v>
      </c>
    </row>
    <row r="86" spans="2:15" ht="15" customHeight="1" x14ac:dyDescent="0.25">
      <c r="B86" s="65" t="s">
        <v>83</v>
      </c>
      <c r="C86" s="65"/>
      <c r="D86" s="65"/>
      <c r="E86" s="65"/>
      <c r="F86" s="5" t="s">
        <v>84</v>
      </c>
      <c r="G86" s="5"/>
      <c r="H86" s="1">
        <v>8.6199999999999992</v>
      </c>
      <c r="I86" s="1"/>
      <c r="J86" s="1">
        <v>9.4499999999999993</v>
      </c>
      <c r="K86" s="1"/>
      <c r="L86" s="1">
        <v>5.74</v>
      </c>
      <c r="M86" s="1"/>
      <c r="N86" s="1">
        <v>148.19999999999999</v>
      </c>
      <c r="O86" s="5"/>
    </row>
    <row r="87" spans="2:15" ht="15" customHeight="1" x14ac:dyDescent="0.25">
      <c r="B87" s="65" t="s">
        <v>69</v>
      </c>
      <c r="C87" s="65"/>
      <c r="D87" s="65"/>
      <c r="E87" s="65"/>
      <c r="F87" s="5"/>
      <c r="G87" s="17">
        <v>70</v>
      </c>
      <c r="H87" s="5"/>
      <c r="I87" s="1">
        <v>10.34</v>
      </c>
      <c r="J87" s="1"/>
      <c r="K87" s="1">
        <v>10.36</v>
      </c>
      <c r="L87" s="1"/>
      <c r="M87" s="1">
        <v>11.67</v>
      </c>
      <c r="N87" s="1"/>
      <c r="O87" s="1">
        <v>211.03</v>
      </c>
    </row>
    <row r="88" spans="2:15" ht="15" customHeight="1" x14ac:dyDescent="0.25">
      <c r="B88" s="65" t="s">
        <v>77</v>
      </c>
      <c r="C88" s="65"/>
      <c r="D88" s="65"/>
      <c r="E88" s="65"/>
      <c r="F88" s="17">
        <v>120</v>
      </c>
      <c r="G88" s="5">
        <v>150</v>
      </c>
      <c r="H88" s="1">
        <v>2.95</v>
      </c>
      <c r="I88" s="1">
        <v>3.69</v>
      </c>
      <c r="J88" s="1">
        <v>4.16</v>
      </c>
      <c r="K88" s="1">
        <v>5.2</v>
      </c>
      <c r="L88" s="1">
        <v>12.36</v>
      </c>
      <c r="M88" s="1">
        <v>9.89</v>
      </c>
      <c r="N88" s="1">
        <v>101.7</v>
      </c>
      <c r="O88" s="1">
        <v>127.12</v>
      </c>
    </row>
    <row r="89" spans="2:15" ht="15" customHeight="1" x14ac:dyDescent="0.25">
      <c r="B89" s="39" t="s">
        <v>57</v>
      </c>
      <c r="C89" s="40"/>
      <c r="D89" s="40"/>
      <c r="E89" s="41"/>
      <c r="F89" s="5">
        <v>150</v>
      </c>
      <c r="G89" s="5">
        <v>200</v>
      </c>
      <c r="H89" s="1">
        <v>0.12</v>
      </c>
      <c r="I89" s="1">
        <v>0.16</v>
      </c>
      <c r="J89" s="1">
        <v>0.12</v>
      </c>
      <c r="K89" s="1">
        <v>0.16</v>
      </c>
      <c r="L89" s="1">
        <v>17.91</v>
      </c>
      <c r="M89" s="1">
        <v>23.88</v>
      </c>
      <c r="N89" s="1">
        <v>73.95</v>
      </c>
      <c r="O89" s="1">
        <v>98.6</v>
      </c>
    </row>
    <row r="90" spans="2:15" ht="15" customHeight="1" x14ac:dyDescent="0.25">
      <c r="B90" s="28" t="s">
        <v>14</v>
      </c>
      <c r="C90" s="29"/>
      <c r="D90" s="29"/>
      <c r="E90" s="30"/>
      <c r="F90" s="5">
        <v>30</v>
      </c>
      <c r="G90" s="5">
        <v>60</v>
      </c>
      <c r="H90" s="1">
        <v>1.98</v>
      </c>
      <c r="I90" s="1">
        <v>3.96</v>
      </c>
      <c r="J90" s="1">
        <v>0.36</v>
      </c>
      <c r="K90" s="1">
        <v>0.72</v>
      </c>
      <c r="L90" s="1">
        <v>10.02</v>
      </c>
      <c r="M90" s="1">
        <v>20.04</v>
      </c>
      <c r="N90" s="1">
        <v>52.2</v>
      </c>
      <c r="O90" s="1">
        <v>104.4</v>
      </c>
    </row>
    <row r="91" spans="2:15" ht="15" customHeight="1" x14ac:dyDescent="0.25">
      <c r="B91" s="42" t="s">
        <v>11</v>
      </c>
      <c r="C91" s="37"/>
      <c r="D91" s="37"/>
      <c r="E91" s="38"/>
      <c r="F91" s="7">
        <v>0.33</v>
      </c>
      <c r="G91" s="7">
        <v>0.35</v>
      </c>
      <c r="H91" s="4">
        <f>H84+H85+H86+H87+H88+H89+H90</f>
        <v>15.92</v>
      </c>
      <c r="I91" s="4">
        <f t="shared" ref="I91:O91" si="13">I84+I85+I86+I87+I88+I89+I90</f>
        <v>20.810000000000002</v>
      </c>
      <c r="J91" s="4">
        <f t="shared" si="13"/>
        <v>21.15</v>
      </c>
      <c r="K91" s="4">
        <f t="shared" si="13"/>
        <v>25.319999999999997</v>
      </c>
      <c r="L91" s="4">
        <f t="shared" si="13"/>
        <v>60.759999999999991</v>
      </c>
      <c r="M91" s="4">
        <f t="shared" si="13"/>
        <v>83.78</v>
      </c>
      <c r="N91" s="4">
        <f t="shared" si="13"/>
        <v>511.09</v>
      </c>
      <c r="O91" s="4">
        <f t="shared" si="13"/>
        <v>708.78</v>
      </c>
    </row>
    <row r="92" spans="2:15" ht="15" customHeight="1" x14ac:dyDescent="0.25">
      <c r="B92" s="51" t="s">
        <v>15</v>
      </c>
      <c r="C92" s="51"/>
      <c r="D92" s="51"/>
      <c r="E92" s="51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2:15" ht="15" customHeight="1" x14ac:dyDescent="0.25">
      <c r="B93" s="28" t="s">
        <v>34</v>
      </c>
      <c r="C93" s="29"/>
      <c r="D93" s="29"/>
      <c r="E93" s="30"/>
      <c r="F93" s="5">
        <v>150</v>
      </c>
      <c r="G93" s="5">
        <v>150</v>
      </c>
      <c r="H93" s="5">
        <v>4.3499999999999996</v>
      </c>
      <c r="I93" s="5">
        <v>4.3499999999999996</v>
      </c>
      <c r="J93" s="5">
        <v>4.8</v>
      </c>
      <c r="K93" s="5">
        <v>4.8</v>
      </c>
      <c r="L93" s="5">
        <v>6</v>
      </c>
      <c r="M93" s="5">
        <v>6</v>
      </c>
      <c r="N93" s="5">
        <v>88.5</v>
      </c>
      <c r="O93" s="5">
        <v>88.5</v>
      </c>
    </row>
    <row r="94" spans="2:15" ht="15" customHeight="1" x14ac:dyDescent="0.25">
      <c r="B94" s="28" t="s">
        <v>22</v>
      </c>
      <c r="C94" s="29"/>
      <c r="D94" s="29"/>
      <c r="E94" s="30"/>
      <c r="F94" s="5">
        <v>20</v>
      </c>
      <c r="G94" s="5">
        <v>20</v>
      </c>
      <c r="H94" s="5">
        <v>2.08</v>
      </c>
      <c r="I94" s="5">
        <v>2.08</v>
      </c>
      <c r="J94" s="5">
        <v>0.68</v>
      </c>
      <c r="K94" s="5">
        <v>0.68</v>
      </c>
      <c r="L94" s="5">
        <v>9.9</v>
      </c>
      <c r="M94" s="5">
        <v>9.9</v>
      </c>
      <c r="N94" s="5">
        <v>54</v>
      </c>
      <c r="O94" s="5">
        <v>54</v>
      </c>
    </row>
    <row r="95" spans="2:15" ht="15" customHeight="1" x14ac:dyDescent="0.25">
      <c r="B95" s="28" t="s">
        <v>18</v>
      </c>
      <c r="C95" s="29"/>
      <c r="D95" s="29"/>
      <c r="E95" s="30"/>
      <c r="F95" s="5">
        <v>150</v>
      </c>
      <c r="G95" s="5">
        <v>180</v>
      </c>
      <c r="H95" s="1">
        <v>0.6</v>
      </c>
      <c r="I95" s="1">
        <v>0.72</v>
      </c>
      <c r="J95" s="1">
        <v>0.6</v>
      </c>
      <c r="K95" s="1">
        <v>0.72</v>
      </c>
      <c r="L95" s="1">
        <v>14.7</v>
      </c>
      <c r="M95" s="1">
        <v>17.64</v>
      </c>
      <c r="N95" s="1">
        <v>70.5</v>
      </c>
      <c r="O95" s="1">
        <v>84.6</v>
      </c>
    </row>
    <row r="96" spans="2:15" ht="15" customHeight="1" x14ac:dyDescent="0.25">
      <c r="B96" s="42" t="s">
        <v>11</v>
      </c>
      <c r="C96" s="37"/>
      <c r="D96" s="37"/>
      <c r="E96" s="38"/>
      <c r="F96" s="7">
        <v>0.13</v>
      </c>
      <c r="G96" s="7">
        <v>0.13</v>
      </c>
      <c r="H96" s="4">
        <f>H93+H94+H95</f>
        <v>7.0299999999999994</v>
      </c>
      <c r="I96" s="4">
        <f t="shared" ref="I96:O96" si="14">I93+I94+I95</f>
        <v>7.1499999999999995</v>
      </c>
      <c r="J96" s="4">
        <f t="shared" si="14"/>
        <v>6.0799999999999992</v>
      </c>
      <c r="K96" s="4">
        <f t="shared" si="14"/>
        <v>6.1999999999999993</v>
      </c>
      <c r="L96" s="4">
        <f t="shared" si="14"/>
        <v>30.6</v>
      </c>
      <c r="M96" s="4">
        <f t="shared" si="14"/>
        <v>33.54</v>
      </c>
      <c r="N96" s="4">
        <f t="shared" si="14"/>
        <v>213</v>
      </c>
      <c r="O96" s="4">
        <f t="shared" si="14"/>
        <v>227.1</v>
      </c>
    </row>
    <row r="97" spans="2:15" ht="15" customHeight="1" x14ac:dyDescent="0.25">
      <c r="B97" s="45" t="s">
        <v>37</v>
      </c>
      <c r="C97" s="46"/>
      <c r="D97" s="46"/>
      <c r="E97" s="50"/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2:15" ht="15" customHeight="1" x14ac:dyDescent="0.25">
      <c r="B98" s="39" t="s">
        <v>72</v>
      </c>
      <c r="C98" s="85"/>
      <c r="D98" s="85"/>
      <c r="E98" s="86"/>
      <c r="F98" s="5" t="s">
        <v>73</v>
      </c>
      <c r="G98" s="5" t="s">
        <v>85</v>
      </c>
      <c r="H98" s="1">
        <v>11.99</v>
      </c>
      <c r="I98" s="1">
        <v>14.65</v>
      </c>
      <c r="J98" s="1">
        <v>9.18</v>
      </c>
      <c r="K98" s="1">
        <v>10.039999999999999</v>
      </c>
      <c r="L98" s="1">
        <v>16.66</v>
      </c>
      <c r="M98" s="1">
        <v>19.440000000000001</v>
      </c>
      <c r="N98" s="1">
        <v>206.48</v>
      </c>
      <c r="O98" s="1">
        <v>255.89</v>
      </c>
    </row>
    <row r="99" spans="2:15" ht="15" customHeight="1" x14ac:dyDescent="0.25">
      <c r="B99" s="47" t="s">
        <v>16</v>
      </c>
      <c r="C99" s="48"/>
      <c r="D99" s="48"/>
      <c r="E99" s="49"/>
      <c r="F99" s="5">
        <v>150</v>
      </c>
      <c r="G99" s="5">
        <v>200</v>
      </c>
      <c r="H99" s="2">
        <v>3.97</v>
      </c>
      <c r="I99" s="2">
        <v>5.29</v>
      </c>
      <c r="J99" s="2">
        <v>3.48</v>
      </c>
      <c r="K99" s="2">
        <v>4.6399999999999997</v>
      </c>
      <c r="L99" s="2">
        <v>6.74</v>
      </c>
      <c r="M99" s="2">
        <v>8.99</v>
      </c>
      <c r="N99" s="2">
        <v>74.08</v>
      </c>
      <c r="O99" s="2">
        <v>98.77</v>
      </c>
    </row>
    <row r="100" spans="2:15" ht="15" customHeight="1" x14ac:dyDescent="0.25">
      <c r="B100" s="28" t="s">
        <v>22</v>
      </c>
      <c r="C100" s="29"/>
      <c r="D100" s="29"/>
      <c r="E100" s="30"/>
      <c r="F100" s="5">
        <v>20</v>
      </c>
      <c r="G100" s="5">
        <v>30</v>
      </c>
      <c r="H100" s="1">
        <v>2.08</v>
      </c>
      <c r="I100" s="1">
        <v>3.12</v>
      </c>
      <c r="J100" s="1">
        <v>0.68</v>
      </c>
      <c r="K100" s="1">
        <v>1.02</v>
      </c>
      <c r="L100" s="1">
        <v>9.9</v>
      </c>
      <c r="M100" s="1">
        <v>14.85</v>
      </c>
      <c r="N100" s="1">
        <v>54</v>
      </c>
      <c r="O100" s="1">
        <v>81</v>
      </c>
    </row>
    <row r="101" spans="2:15" ht="15" customHeight="1" x14ac:dyDescent="0.25">
      <c r="B101" s="42" t="s">
        <v>11</v>
      </c>
      <c r="C101" s="37"/>
      <c r="D101" s="37"/>
      <c r="E101" s="38"/>
      <c r="F101" s="7">
        <v>0.21</v>
      </c>
      <c r="G101" s="7">
        <v>0.21</v>
      </c>
      <c r="H101" s="4">
        <f>H98+H99+H100</f>
        <v>18.04</v>
      </c>
      <c r="I101" s="4">
        <f t="shared" ref="I101:O101" si="15">I98+I99+I100</f>
        <v>23.060000000000002</v>
      </c>
      <c r="J101" s="4">
        <f t="shared" si="15"/>
        <v>13.34</v>
      </c>
      <c r="K101" s="4">
        <f t="shared" si="15"/>
        <v>15.7</v>
      </c>
      <c r="L101" s="4">
        <f t="shared" si="15"/>
        <v>33.299999999999997</v>
      </c>
      <c r="M101" s="4">
        <f t="shared" si="15"/>
        <v>43.28</v>
      </c>
      <c r="N101" s="4">
        <f t="shared" si="15"/>
        <v>334.56</v>
      </c>
      <c r="O101" s="4">
        <f t="shared" si="15"/>
        <v>435.65999999999997</v>
      </c>
    </row>
    <row r="102" spans="2:15" ht="15" customHeight="1" x14ac:dyDescent="0.25">
      <c r="B102" s="45" t="s">
        <v>17</v>
      </c>
      <c r="C102" s="46"/>
      <c r="D102" s="46"/>
      <c r="E102" s="50"/>
      <c r="F102" s="24"/>
      <c r="G102" s="5"/>
      <c r="H102" s="5"/>
      <c r="I102" s="5"/>
      <c r="J102" s="5"/>
      <c r="K102" s="5"/>
      <c r="L102" s="5"/>
      <c r="M102" s="5"/>
      <c r="N102" s="5"/>
      <c r="O102" s="5"/>
    </row>
    <row r="103" spans="2:15" ht="15" customHeight="1" x14ac:dyDescent="0.25">
      <c r="B103" s="28" t="s">
        <v>79</v>
      </c>
      <c r="C103" s="29"/>
      <c r="D103" s="29"/>
      <c r="E103" s="30"/>
      <c r="F103" s="5">
        <v>80</v>
      </c>
      <c r="G103" s="5">
        <v>130</v>
      </c>
      <c r="H103" s="5">
        <v>1.96</v>
      </c>
      <c r="I103" s="5">
        <v>3.18</v>
      </c>
      <c r="J103" s="5">
        <v>0.95</v>
      </c>
      <c r="K103" s="5">
        <v>1.95</v>
      </c>
      <c r="L103" s="5">
        <v>6.52</v>
      </c>
      <c r="M103" s="5">
        <v>10.59</v>
      </c>
      <c r="N103" s="5">
        <v>51.08</v>
      </c>
      <c r="O103" s="5">
        <v>102.5</v>
      </c>
    </row>
    <row r="104" spans="2:15" ht="15" customHeight="1" x14ac:dyDescent="0.25">
      <c r="B104" s="28" t="s">
        <v>78</v>
      </c>
      <c r="C104" s="29"/>
      <c r="D104" s="29"/>
      <c r="E104" s="30"/>
      <c r="F104" s="5">
        <v>150</v>
      </c>
      <c r="G104" s="5">
        <v>200</v>
      </c>
      <c r="H104" s="5">
        <v>0.45</v>
      </c>
      <c r="I104" s="5">
        <v>0.6</v>
      </c>
      <c r="J104" s="5"/>
      <c r="K104" s="5"/>
      <c r="L104" s="5">
        <v>8.67</v>
      </c>
      <c r="M104" s="5">
        <v>11.56</v>
      </c>
      <c r="N104" s="5">
        <v>35.49</v>
      </c>
      <c r="O104" s="5">
        <v>47.32</v>
      </c>
    </row>
    <row r="105" spans="2:15" ht="15" customHeight="1" x14ac:dyDescent="0.25">
      <c r="B105" s="42" t="s">
        <v>11</v>
      </c>
      <c r="C105" s="37"/>
      <c r="D105" s="37"/>
      <c r="E105" s="38"/>
      <c r="F105" s="7">
        <v>0.1</v>
      </c>
      <c r="G105" s="7">
        <v>0.09</v>
      </c>
      <c r="H105" s="4">
        <f>H103+H104</f>
        <v>2.41</v>
      </c>
      <c r="I105" s="4">
        <f t="shared" ref="I105:O105" si="16">I103+I104</f>
        <v>3.7800000000000002</v>
      </c>
      <c r="J105" s="4">
        <f t="shared" si="16"/>
        <v>0.95</v>
      </c>
      <c r="K105" s="4">
        <f t="shared" si="16"/>
        <v>1.95</v>
      </c>
      <c r="L105" s="4">
        <f t="shared" si="16"/>
        <v>15.19</v>
      </c>
      <c r="M105" s="4">
        <f t="shared" si="16"/>
        <v>22.15</v>
      </c>
      <c r="N105" s="4">
        <f t="shared" si="16"/>
        <v>86.57</v>
      </c>
      <c r="O105" s="4">
        <f t="shared" si="16"/>
        <v>149.82</v>
      </c>
    </row>
    <row r="106" spans="2:15" ht="15" customHeight="1" x14ac:dyDescent="0.25">
      <c r="B106" s="42" t="s">
        <v>19</v>
      </c>
      <c r="C106" s="37"/>
      <c r="D106" s="37"/>
      <c r="E106" s="38"/>
      <c r="F106" s="7">
        <v>1</v>
      </c>
      <c r="G106" s="7">
        <v>1</v>
      </c>
      <c r="H106" s="4">
        <f>H82+H91+H96+H101+H105</f>
        <v>56.44</v>
      </c>
      <c r="I106" s="4">
        <f t="shared" ref="I106:O106" si="17">I82+I91+I96+I101+I105</f>
        <v>71.550000000000011</v>
      </c>
      <c r="J106" s="4">
        <f t="shared" si="17"/>
        <v>56.8</v>
      </c>
      <c r="K106" s="4">
        <f t="shared" si="17"/>
        <v>68.56</v>
      </c>
      <c r="L106" s="4">
        <f t="shared" si="17"/>
        <v>186.64</v>
      </c>
      <c r="M106" s="4">
        <f t="shared" si="17"/>
        <v>239.04</v>
      </c>
      <c r="N106" s="4">
        <f t="shared" si="17"/>
        <v>1522.3899999999999</v>
      </c>
      <c r="O106" s="4">
        <f t="shared" si="17"/>
        <v>1992.9099999999996</v>
      </c>
    </row>
    <row r="107" spans="2:15" ht="15" customHeight="1" x14ac:dyDescent="0.25">
      <c r="B107" s="42" t="s">
        <v>20</v>
      </c>
      <c r="C107" s="37"/>
      <c r="D107" s="37"/>
      <c r="E107" s="38"/>
      <c r="F107" s="6"/>
      <c r="G107" s="6"/>
      <c r="H107" s="4">
        <v>1</v>
      </c>
      <c r="I107" s="4">
        <v>1</v>
      </c>
      <c r="J107" s="8">
        <f>J106/H106</f>
        <v>1.0063784549964565</v>
      </c>
      <c r="K107" s="8">
        <f>K106/I106</f>
        <v>0.95821104122990908</v>
      </c>
      <c r="L107" s="8">
        <f>L106/H106</f>
        <v>3.3068745570517364</v>
      </c>
      <c r="M107" s="8">
        <f>M106/I106</f>
        <v>3.3408805031446533</v>
      </c>
      <c r="N107" s="4"/>
      <c r="O107" s="4"/>
    </row>
    <row r="108" spans="2:15" ht="15" customHeight="1" x14ac:dyDescent="0.25">
      <c r="B108" s="44" t="s">
        <v>47</v>
      </c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</row>
    <row r="109" spans="2:15" ht="15" customHeight="1" x14ac:dyDescent="0.25">
      <c r="B109" s="44" t="s">
        <v>40</v>
      </c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</row>
    <row r="110" spans="2:15" ht="15" customHeight="1" x14ac:dyDescent="0.25">
      <c r="B110" s="51" t="s">
        <v>0</v>
      </c>
      <c r="C110" s="51"/>
      <c r="D110" s="51"/>
      <c r="E110" s="51"/>
      <c r="F110" s="27" t="s">
        <v>1</v>
      </c>
      <c r="G110" s="27"/>
      <c r="H110" s="27" t="s">
        <v>2</v>
      </c>
      <c r="I110" s="27"/>
      <c r="J110" s="27" t="s">
        <v>3</v>
      </c>
      <c r="K110" s="27"/>
      <c r="L110" s="27" t="s">
        <v>4</v>
      </c>
      <c r="M110" s="27"/>
      <c r="N110" s="27" t="s">
        <v>5</v>
      </c>
      <c r="O110" s="27"/>
    </row>
    <row r="111" spans="2:15" ht="15" customHeight="1" x14ac:dyDescent="0.25">
      <c r="B111" s="51"/>
      <c r="C111" s="51"/>
      <c r="D111" s="51"/>
      <c r="E111" s="51"/>
      <c r="F111" s="4" t="s">
        <v>6</v>
      </c>
      <c r="G111" s="4" t="s">
        <v>7</v>
      </c>
      <c r="H111" s="4" t="s">
        <v>6</v>
      </c>
      <c r="I111" s="4" t="s">
        <v>7</v>
      </c>
      <c r="J111" s="4" t="s">
        <v>6</v>
      </c>
      <c r="K111" s="4" t="s">
        <v>7</v>
      </c>
      <c r="L111" s="4" t="s">
        <v>6</v>
      </c>
      <c r="M111" s="4" t="s">
        <v>7</v>
      </c>
      <c r="N111" s="4" t="s">
        <v>6</v>
      </c>
      <c r="O111" s="4" t="s">
        <v>7</v>
      </c>
    </row>
    <row r="112" spans="2:15" ht="15" customHeight="1" x14ac:dyDescent="0.25">
      <c r="B112" s="51" t="s">
        <v>8</v>
      </c>
      <c r="C112" s="51"/>
      <c r="D112" s="51"/>
      <c r="E112" s="51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6" ht="15" customHeight="1" x14ac:dyDescent="0.25">
      <c r="B113" s="28" t="s">
        <v>64</v>
      </c>
      <c r="C113" s="29"/>
      <c r="D113" s="29"/>
      <c r="E113" s="30"/>
      <c r="F113" s="5">
        <v>130</v>
      </c>
      <c r="G113" s="5">
        <v>150</v>
      </c>
      <c r="H113" s="1">
        <v>6.45</v>
      </c>
      <c r="I113" s="1">
        <v>7.44</v>
      </c>
      <c r="J113" s="1">
        <v>5.57</v>
      </c>
      <c r="K113" s="1">
        <v>6.43</v>
      </c>
      <c r="L113" s="1">
        <v>25.2</v>
      </c>
      <c r="M113" s="1">
        <v>29.08</v>
      </c>
      <c r="N113" s="1">
        <v>157.18</v>
      </c>
      <c r="O113" s="1">
        <v>184.44</v>
      </c>
    </row>
    <row r="114" spans="2:16" ht="15" customHeight="1" x14ac:dyDescent="0.25">
      <c r="B114" s="47" t="s">
        <v>89</v>
      </c>
      <c r="C114" s="48"/>
      <c r="D114" s="48"/>
      <c r="E114" s="49"/>
      <c r="F114" s="5">
        <v>150</v>
      </c>
      <c r="G114" s="5">
        <v>200</v>
      </c>
      <c r="H114" s="1">
        <v>2.36</v>
      </c>
      <c r="I114" s="1">
        <v>3.15</v>
      </c>
      <c r="J114" s="1">
        <v>1.99</v>
      </c>
      <c r="K114" s="1">
        <v>2.65</v>
      </c>
      <c r="L114" s="1">
        <v>12.66</v>
      </c>
      <c r="M114" s="1">
        <v>16.88</v>
      </c>
      <c r="N114" s="1">
        <v>79.040000000000006</v>
      </c>
      <c r="O114" s="1">
        <v>105.38</v>
      </c>
    </row>
    <row r="115" spans="2:16" ht="15" customHeight="1" x14ac:dyDescent="0.25">
      <c r="B115" s="28" t="s">
        <v>61</v>
      </c>
      <c r="C115" s="29"/>
      <c r="D115" s="29"/>
      <c r="E115" s="30"/>
      <c r="F115" s="5">
        <v>25</v>
      </c>
      <c r="G115" s="5">
        <v>35</v>
      </c>
      <c r="H115" s="1">
        <v>2.2599999999999998</v>
      </c>
      <c r="I115" s="1">
        <v>3.16</v>
      </c>
      <c r="J115" s="1">
        <v>3.32</v>
      </c>
      <c r="K115" s="1">
        <v>4.6500000000000004</v>
      </c>
      <c r="L115" s="1">
        <v>10.66</v>
      </c>
      <c r="M115" s="1">
        <v>14.95</v>
      </c>
      <c r="N115" s="1">
        <v>81.459999999999994</v>
      </c>
      <c r="O115" s="1">
        <v>114.05</v>
      </c>
    </row>
    <row r="116" spans="2:16" ht="15" customHeight="1" x14ac:dyDescent="0.25">
      <c r="B116" s="42" t="s">
        <v>11</v>
      </c>
      <c r="C116" s="37"/>
      <c r="D116" s="37"/>
      <c r="E116" s="38"/>
      <c r="F116" s="7">
        <v>0.23</v>
      </c>
      <c r="G116" s="7">
        <v>0.25</v>
      </c>
      <c r="H116" s="4">
        <f>H113+H114+H115</f>
        <v>11.07</v>
      </c>
      <c r="I116" s="26">
        <f t="shared" ref="I116:O116" si="18">I113+I114+I115</f>
        <v>13.75</v>
      </c>
      <c r="J116" s="26">
        <f t="shared" si="18"/>
        <v>10.88</v>
      </c>
      <c r="K116" s="26">
        <f t="shared" si="18"/>
        <v>13.73</v>
      </c>
      <c r="L116" s="26">
        <f t="shared" si="18"/>
        <v>48.519999999999996</v>
      </c>
      <c r="M116" s="26">
        <f t="shared" si="18"/>
        <v>60.91</v>
      </c>
      <c r="N116" s="26">
        <f t="shared" si="18"/>
        <v>317.68</v>
      </c>
      <c r="O116" s="26">
        <f t="shared" si="18"/>
        <v>403.87</v>
      </c>
    </row>
    <row r="117" spans="2:16" ht="15" customHeight="1" x14ac:dyDescent="0.25">
      <c r="B117" s="51" t="s">
        <v>12</v>
      </c>
      <c r="C117" s="51"/>
      <c r="D117" s="51"/>
      <c r="E117" s="51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6" ht="15" customHeight="1" x14ac:dyDescent="0.25">
      <c r="B118" s="87" t="s">
        <v>70</v>
      </c>
      <c r="C118" s="87"/>
      <c r="D118" s="87"/>
      <c r="E118" s="87"/>
      <c r="F118" s="19">
        <v>50</v>
      </c>
      <c r="G118" s="19">
        <v>60</v>
      </c>
      <c r="H118" s="1">
        <v>0.4</v>
      </c>
      <c r="I118" s="1">
        <v>0.48</v>
      </c>
      <c r="J118" s="1">
        <v>0.05</v>
      </c>
      <c r="K118" s="1">
        <v>0.06</v>
      </c>
      <c r="L118" s="1">
        <v>0.8</v>
      </c>
      <c r="M118" s="1">
        <v>0.96</v>
      </c>
      <c r="N118" s="1">
        <v>6.5</v>
      </c>
      <c r="O118" s="1">
        <v>7.8</v>
      </c>
    </row>
    <row r="119" spans="2:16" ht="15" customHeight="1" x14ac:dyDescent="0.25">
      <c r="B119" s="52" t="s">
        <v>71</v>
      </c>
      <c r="C119" s="52"/>
      <c r="D119" s="52"/>
      <c r="E119" s="52"/>
      <c r="F119" s="5">
        <v>150</v>
      </c>
      <c r="G119" s="5">
        <v>200</v>
      </c>
      <c r="H119" s="5">
        <v>1.37</v>
      </c>
      <c r="I119" s="5">
        <v>4.3899999999999997</v>
      </c>
      <c r="J119" s="5">
        <v>2.57</v>
      </c>
      <c r="K119" s="5">
        <v>3.62</v>
      </c>
      <c r="L119" s="5">
        <v>7.87</v>
      </c>
      <c r="M119" s="5">
        <v>15.97</v>
      </c>
      <c r="N119" s="5">
        <v>60.29</v>
      </c>
      <c r="O119" s="5">
        <v>115.09</v>
      </c>
    </row>
    <row r="120" spans="2:16" ht="15" customHeight="1" x14ac:dyDescent="0.25">
      <c r="B120" s="54" t="s">
        <v>58</v>
      </c>
      <c r="C120" s="54"/>
      <c r="D120" s="54"/>
      <c r="E120" s="54"/>
      <c r="F120" s="17">
        <v>50</v>
      </c>
      <c r="G120" s="17">
        <v>70</v>
      </c>
      <c r="H120" s="1">
        <v>6.93</v>
      </c>
      <c r="I120" s="1">
        <v>9.6999999999999993</v>
      </c>
      <c r="J120" s="1">
        <v>1.68</v>
      </c>
      <c r="K120" s="1">
        <v>2.35</v>
      </c>
      <c r="L120" s="1">
        <v>4.22</v>
      </c>
      <c r="M120" s="1">
        <v>5.9</v>
      </c>
      <c r="N120" s="1">
        <v>59.69</v>
      </c>
      <c r="O120" s="1">
        <v>83.56</v>
      </c>
      <c r="P120" s="9"/>
    </row>
    <row r="121" spans="2:16" ht="15" customHeight="1" x14ac:dyDescent="0.25">
      <c r="B121" s="47" t="s">
        <v>56</v>
      </c>
      <c r="C121" s="48"/>
      <c r="D121" s="48"/>
      <c r="E121" s="49"/>
      <c r="F121" s="17">
        <v>100</v>
      </c>
      <c r="G121" s="5">
        <v>150</v>
      </c>
      <c r="H121" s="5">
        <v>2.1800000000000002</v>
      </c>
      <c r="I121" s="5">
        <v>3.27</v>
      </c>
      <c r="J121" s="5">
        <v>3.11</v>
      </c>
      <c r="K121" s="5">
        <v>4.72</v>
      </c>
      <c r="L121" s="5">
        <v>14.66</v>
      </c>
      <c r="M121" s="5">
        <v>22.03</v>
      </c>
      <c r="N121" s="5">
        <v>95.59</v>
      </c>
      <c r="O121" s="5">
        <v>144.03</v>
      </c>
      <c r="P121" s="9"/>
    </row>
    <row r="122" spans="2:16" ht="15" customHeight="1" x14ac:dyDescent="0.25">
      <c r="B122" s="31" t="s">
        <v>59</v>
      </c>
      <c r="C122" s="32"/>
      <c r="D122" s="32"/>
      <c r="E122" s="33"/>
      <c r="F122" s="17">
        <v>150</v>
      </c>
      <c r="G122" s="17">
        <v>200</v>
      </c>
      <c r="H122" s="1">
        <v>0.25</v>
      </c>
      <c r="I122" s="1">
        <v>0.38</v>
      </c>
      <c r="J122" s="1">
        <v>0</v>
      </c>
      <c r="K122" s="1">
        <v>0</v>
      </c>
      <c r="L122" s="1">
        <v>15.9</v>
      </c>
      <c r="M122" s="1">
        <v>24.56</v>
      </c>
      <c r="N122" s="1">
        <v>62.27</v>
      </c>
      <c r="O122" s="1">
        <v>95.8</v>
      </c>
      <c r="P122" s="9"/>
    </row>
    <row r="123" spans="2:16" ht="15" customHeight="1" x14ac:dyDescent="0.25">
      <c r="B123" s="47" t="s">
        <v>14</v>
      </c>
      <c r="C123" s="48"/>
      <c r="D123" s="48"/>
      <c r="E123" s="49"/>
      <c r="F123" s="5">
        <v>30</v>
      </c>
      <c r="G123" s="5">
        <v>60</v>
      </c>
      <c r="H123" s="1">
        <v>1.98</v>
      </c>
      <c r="I123" s="1">
        <v>3.96</v>
      </c>
      <c r="J123" s="1">
        <v>0.36</v>
      </c>
      <c r="K123" s="1">
        <v>0.72</v>
      </c>
      <c r="L123" s="1">
        <v>10.02</v>
      </c>
      <c r="M123" s="1">
        <v>20.04</v>
      </c>
      <c r="N123" s="1">
        <v>52.2</v>
      </c>
      <c r="O123" s="1">
        <v>104.4</v>
      </c>
      <c r="P123" s="9"/>
    </row>
    <row r="124" spans="2:16" ht="15" customHeight="1" x14ac:dyDescent="0.25">
      <c r="B124" s="20" t="s">
        <v>11</v>
      </c>
      <c r="C124" s="21"/>
      <c r="D124" s="21"/>
      <c r="E124" s="16"/>
      <c r="F124" s="7">
        <v>0.3</v>
      </c>
      <c r="G124" s="7">
        <v>0.31</v>
      </c>
      <c r="H124" s="4">
        <f>H118+H119+H120+H121+H122+H123</f>
        <v>13.11</v>
      </c>
      <c r="I124" s="26">
        <f t="shared" ref="I124:O124" si="19">I118+I119+I120+I121+I122+I123</f>
        <v>22.18</v>
      </c>
      <c r="J124" s="26">
        <f t="shared" si="19"/>
        <v>7.7700000000000005</v>
      </c>
      <c r="K124" s="26">
        <f t="shared" si="19"/>
        <v>11.47</v>
      </c>
      <c r="L124" s="26">
        <f t="shared" si="19"/>
        <v>53.47</v>
      </c>
      <c r="M124" s="26">
        <f t="shared" si="19"/>
        <v>89.460000000000008</v>
      </c>
      <c r="N124" s="26">
        <f t="shared" si="19"/>
        <v>336.53999999999996</v>
      </c>
      <c r="O124" s="26">
        <f t="shared" si="19"/>
        <v>550.68000000000006</v>
      </c>
      <c r="P124" s="9"/>
    </row>
    <row r="125" spans="2:16" ht="15" customHeight="1" x14ac:dyDescent="0.25">
      <c r="B125" s="27" t="s">
        <v>15</v>
      </c>
      <c r="C125" s="27"/>
      <c r="D125" s="27"/>
      <c r="E125" s="27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9"/>
    </row>
    <row r="126" spans="2:16" ht="15" customHeight="1" x14ac:dyDescent="0.25">
      <c r="B126" s="75" t="s">
        <v>55</v>
      </c>
      <c r="C126" s="75"/>
      <c r="D126" s="75"/>
      <c r="E126" s="75"/>
      <c r="F126" s="5">
        <v>150</v>
      </c>
      <c r="G126" s="17">
        <v>150</v>
      </c>
      <c r="H126" s="5">
        <v>1.05</v>
      </c>
      <c r="I126" s="5">
        <v>1.05</v>
      </c>
      <c r="J126" s="5">
        <v>0.15</v>
      </c>
      <c r="K126" s="5">
        <v>0.15</v>
      </c>
      <c r="L126" s="5">
        <v>19.8</v>
      </c>
      <c r="M126" s="5">
        <v>19.8</v>
      </c>
      <c r="N126" s="5">
        <v>90</v>
      </c>
      <c r="O126" s="5">
        <v>90</v>
      </c>
      <c r="P126" s="9"/>
    </row>
    <row r="127" spans="2:16" ht="15" customHeight="1" x14ac:dyDescent="0.25">
      <c r="B127" s="28" t="s">
        <v>10</v>
      </c>
      <c r="C127" s="29"/>
      <c r="D127" s="29"/>
      <c r="E127" s="30"/>
      <c r="F127" s="5">
        <v>25</v>
      </c>
      <c r="G127" s="5">
        <v>25</v>
      </c>
      <c r="H127" s="1">
        <v>1.88</v>
      </c>
      <c r="I127" s="1">
        <v>1.88</v>
      </c>
      <c r="J127" s="1">
        <v>2.95</v>
      </c>
      <c r="K127" s="1">
        <v>2.95</v>
      </c>
      <c r="L127" s="1">
        <v>18.73</v>
      </c>
      <c r="M127" s="1">
        <v>18.73</v>
      </c>
      <c r="N127" s="1">
        <v>104.28</v>
      </c>
      <c r="O127" s="1">
        <v>104.28</v>
      </c>
    </row>
    <row r="128" spans="2:16" ht="15" customHeight="1" x14ac:dyDescent="0.25">
      <c r="B128" s="34" t="s">
        <v>18</v>
      </c>
      <c r="C128" s="35"/>
      <c r="D128" s="35"/>
      <c r="E128" s="36"/>
      <c r="F128" s="5">
        <v>150</v>
      </c>
      <c r="G128" s="5">
        <v>180</v>
      </c>
      <c r="H128" s="1">
        <v>0.6</v>
      </c>
      <c r="I128" s="1">
        <v>0.72</v>
      </c>
      <c r="J128" s="1">
        <v>0.6</v>
      </c>
      <c r="K128" s="1">
        <v>0.72</v>
      </c>
      <c r="L128" s="1">
        <v>14.7</v>
      </c>
      <c r="M128" s="1">
        <v>17.64</v>
      </c>
      <c r="N128" s="1">
        <v>70.5</v>
      </c>
      <c r="O128" s="1">
        <v>84.6</v>
      </c>
    </row>
    <row r="129" spans="2:15" ht="15" customHeight="1" x14ac:dyDescent="0.25">
      <c r="B129" s="42" t="s">
        <v>11</v>
      </c>
      <c r="C129" s="37"/>
      <c r="D129" s="37"/>
      <c r="E129" s="38"/>
      <c r="F129" s="7">
        <v>0.14000000000000001</v>
      </c>
      <c r="G129" s="7">
        <v>0.14000000000000001</v>
      </c>
      <c r="H129" s="4">
        <f>H126+H127</f>
        <v>2.9299999999999997</v>
      </c>
      <c r="I129" s="4">
        <f t="shared" ref="I129:O129" si="20">I126+I127</f>
        <v>2.9299999999999997</v>
      </c>
      <c r="J129" s="4">
        <f t="shared" si="20"/>
        <v>3.1</v>
      </c>
      <c r="K129" s="4">
        <f t="shared" si="20"/>
        <v>3.1</v>
      </c>
      <c r="L129" s="4">
        <f t="shared" si="20"/>
        <v>38.53</v>
      </c>
      <c r="M129" s="4">
        <f t="shared" si="20"/>
        <v>38.53</v>
      </c>
      <c r="N129" s="4">
        <f t="shared" si="20"/>
        <v>194.28</v>
      </c>
      <c r="O129" s="4">
        <f t="shared" si="20"/>
        <v>194.28</v>
      </c>
    </row>
    <row r="130" spans="2:15" ht="15" customHeight="1" x14ac:dyDescent="0.25">
      <c r="B130" s="51" t="s">
        <v>37</v>
      </c>
      <c r="C130" s="51"/>
      <c r="D130" s="51"/>
      <c r="E130" s="51"/>
      <c r="F130" s="5"/>
      <c r="G130" s="5"/>
      <c r="H130" s="5"/>
      <c r="I130" s="5"/>
      <c r="J130" s="5"/>
      <c r="K130" s="5"/>
      <c r="L130" s="5"/>
      <c r="M130" s="5"/>
      <c r="N130" s="5"/>
      <c r="O130" s="5"/>
    </row>
    <row r="131" spans="2:15" ht="15" customHeight="1" x14ac:dyDescent="0.25">
      <c r="B131" s="39" t="s">
        <v>131</v>
      </c>
      <c r="C131" s="40"/>
      <c r="D131" s="40"/>
      <c r="E131" s="41"/>
      <c r="F131" s="17">
        <v>80</v>
      </c>
      <c r="G131" s="17">
        <v>80</v>
      </c>
      <c r="H131" s="1">
        <v>6.44</v>
      </c>
      <c r="I131" s="1">
        <v>6.44</v>
      </c>
      <c r="J131" s="1">
        <v>7.89</v>
      </c>
      <c r="K131" s="1">
        <v>7.89</v>
      </c>
      <c r="L131" s="1">
        <v>7.99</v>
      </c>
      <c r="M131" s="1">
        <v>7.99</v>
      </c>
      <c r="N131" s="1">
        <v>131.97999999999999</v>
      </c>
      <c r="O131" s="1">
        <v>131.97999999999999</v>
      </c>
    </row>
    <row r="132" spans="2:15" ht="27" customHeight="1" x14ac:dyDescent="0.25">
      <c r="B132" s="39" t="s">
        <v>106</v>
      </c>
      <c r="C132" s="40"/>
      <c r="D132" s="40"/>
      <c r="E132" s="41"/>
      <c r="F132" s="17">
        <v>100</v>
      </c>
      <c r="G132" s="17">
        <v>150</v>
      </c>
      <c r="H132" s="1">
        <v>2.31</v>
      </c>
      <c r="I132" s="1">
        <v>2.77</v>
      </c>
      <c r="J132" s="1">
        <v>2.87</v>
      </c>
      <c r="K132" s="1">
        <v>3.44</v>
      </c>
      <c r="L132" s="1">
        <v>9.4700000000000006</v>
      </c>
      <c r="M132" s="1">
        <v>11.36</v>
      </c>
      <c r="N132" s="1">
        <v>72.13</v>
      </c>
      <c r="O132" s="1">
        <v>86.55</v>
      </c>
    </row>
    <row r="133" spans="2:15" ht="15" customHeight="1" x14ac:dyDescent="0.25">
      <c r="B133" s="76" t="s">
        <v>22</v>
      </c>
      <c r="C133" s="77"/>
      <c r="D133" s="77"/>
      <c r="E133" s="78"/>
      <c r="F133" s="17">
        <v>20</v>
      </c>
      <c r="G133" s="17">
        <v>30</v>
      </c>
      <c r="H133" s="1">
        <v>2.08</v>
      </c>
      <c r="I133" s="1">
        <v>3.12</v>
      </c>
      <c r="J133" s="1">
        <v>0.68</v>
      </c>
      <c r="K133" s="1">
        <v>1.02</v>
      </c>
      <c r="L133" s="1">
        <v>9.9</v>
      </c>
      <c r="M133" s="1">
        <v>14.85</v>
      </c>
      <c r="N133" s="1">
        <v>54</v>
      </c>
      <c r="O133" s="1">
        <v>81</v>
      </c>
    </row>
    <row r="134" spans="2:15" ht="15" customHeight="1" x14ac:dyDescent="0.25">
      <c r="B134" s="79" t="s">
        <v>122</v>
      </c>
      <c r="C134" s="80"/>
      <c r="D134" s="80"/>
      <c r="E134" s="81"/>
      <c r="F134" s="17" t="s">
        <v>32</v>
      </c>
      <c r="G134" s="17" t="s">
        <v>33</v>
      </c>
      <c r="H134" s="1">
        <v>0.08</v>
      </c>
      <c r="I134" s="1">
        <v>0.1</v>
      </c>
      <c r="J134" s="1">
        <v>0.02</v>
      </c>
      <c r="K134" s="1">
        <v>0.02</v>
      </c>
      <c r="L134" s="1">
        <v>7.65</v>
      </c>
      <c r="M134" s="1">
        <v>10.199999999999999</v>
      </c>
      <c r="N134" s="1">
        <v>31.82</v>
      </c>
      <c r="O134" s="1">
        <v>42.53</v>
      </c>
    </row>
    <row r="135" spans="2:15" ht="15" customHeight="1" x14ac:dyDescent="0.25">
      <c r="B135" s="42" t="s">
        <v>11</v>
      </c>
      <c r="C135" s="37"/>
      <c r="D135" s="37"/>
      <c r="E135" s="38"/>
      <c r="F135" s="7">
        <v>0.22</v>
      </c>
      <c r="G135" s="7">
        <v>0.2</v>
      </c>
      <c r="H135" s="4">
        <f>H131+H132+H133+H134</f>
        <v>10.91</v>
      </c>
      <c r="I135" s="26">
        <f t="shared" ref="I135:O135" si="21">I131+I132+I133+I134</f>
        <v>12.430000000000001</v>
      </c>
      <c r="J135" s="26">
        <f t="shared" si="21"/>
        <v>11.459999999999999</v>
      </c>
      <c r="K135" s="26">
        <f t="shared" si="21"/>
        <v>12.37</v>
      </c>
      <c r="L135" s="26">
        <f t="shared" si="21"/>
        <v>35.01</v>
      </c>
      <c r="M135" s="26">
        <f t="shared" si="21"/>
        <v>44.400000000000006</v>
      </c>
      <c r="N135" s="26">
        <f t="shared" si="21"/>
        <v>289.93</v>
      </c>
      <c r="O135" s="26">
        <f t="shared" si="21"/>
        <v>342.05999999999995</v>
      </c>
    </row>
    <row r="136" spans="2:15" ht="15" customHeight="1" x14ac:dyDescent="0.25">
      <c r="B136" s="45" t="s">
        <v>17</v>
      </c>
      <c r="C136" s="46"/>
      <c r="D136" s="46"/>
      <c r="E136" s="46"/>
      <c r="F136" s="10"/>
      <c r="G136" s="5"/>
      <c r="H136" s="5"/>
      <c r="I136" s="5"/>
      <c r="J136" s="5"/>
      <c r="K136" s="5"/>
      <c r="L136" s="5"/>
      <c r="M136" s="5"/>
      <c r="N136" s="5"/>
      <c r="O136" s="5"/>
    </row>
    <row r="137" spans="2:15" ht="15" customHeight="1" x14ac:dyDescent="0.25">
      <c r="B137" s="28" t="s">
        <v>29</v>
      </c>
      <c r="C137" s="29"/>
      <c r="D137" s="29"/>
      <c r="E137" s="30"/>
      <c r="F137" s="5">
        <v>60</v>
      </c>
      <c r="G137" s="5">
        <v>60</v>
      </c>
      <c r="H137" s="5">
        <v>0.53</v>
      </c>
      <c r="I137" s="5">
        <v>0.53</v>
      </c>
      <c r="J137" s="5">
        <v>6.77</v>
      </c>
      <c r="K137" s="5">
        <v>6.77</v>
      </c>
      <c r="L137" s="5">
        <v>7.46</v>
      </c>
      <c r="M137" s="5">
        <v>7.46</v>
      </c>
      <c r="N137" s="5">
        <v>94.76</v>
      </c>
      <c r="O137" s="5">
        <v>94.76</v>
      </c>
    </row>
    <row r="138" spans="2:15" ht="15" customHeight="1" x14ac:dyDescent="0.25">
      <c r="B138" s="52" t="s">
        <v>45</v>
      </c>
      <c r="C138" s="52"/>
      <c r="D138" s="52"/>
      <c r="E138" s="52"/>
      <c r="F138" s="5">
        <v>150</v>
      </c>
      <c r="G138" s="5">
        <v>200</v>
      </c>
      <c r="H138" s="5">
        <v>0.06</v>
      </c>
      <c r="I138" s="5">
        <v>0.09</v>
      </c>
      <c r="J138" s="5">
        <v>0</v>
      </c>
      <c r="K138" s="5">
        <v>0</v>
      </c>
      <c r="L138" s="5">
        <v>12.68</v>
      </c>
      <c r="M138" s="5">
        <v>14.23</v>
      </c>
      <c r="N138" s="5">
        <v>65.98</v>
      </c>
      <c r="O138" s="5">
        <v>75.680000000000007</v>
      </c>
    </row>
    <row r="139" spans="2:15" ht="15" customHeight="1" x14ac:dyDescent="0.25">
      <c r="B139" s="42" t="s">
        <v>11</v>
      </c>
      <c r="C139" s="37"/>
      <c r="D139" s="37"/>
      <c r="E139" s="38"/>
      <c r="F139" s="7">
        <v>0.11</v>
      </c>
      <c r="G139" s="7">
        <v>0.1</v>
      </c>
      <c r="H139" s="4">
        <f>H137+H138</f>
        <v>0.59000000000000008</v>
      </c>
      <c r="I139" s="4">
        <f t="shared" ref="I139:O139" si="22">I137+I138</f>
        <v>0.62</v>
      </c>
      <c r="J139" s="4">
        <f t="shared" si="22"/>
        <v>6.77</v>
      </c>
      <c r="K139" s="4">
        <f t="shared" si="22"/>
        <v>6.77</v>
      </c>
      <c r="L139" s="4">
        <f t="shared" si="22"/>
        <v>20.14</v>
      </c>
      <c r="M139" s="4">
        <f t="shared" si="22"/>
        <v>21.69</v>
      </c>
      <c r="N139" s="4">
        <f t="shared" si="22"/>
        <v>160.74</v>
      </c>
      <c r="O139" s="4">
        <f t="shared" si="22"/>
        <v>170.44</v>
      </c>
    </row>
    <row r="140" spans="2:15" ht="15" customHeight="1" x14ac:dyDescent="0.25">
      <c r="B140" s="42" t="s">
        <v>19</v>
      </c>
      <c r="C140" s="37"/>
      <c r="D140" s="37"/>
      <c r="E140" s="38"/>
      <c r="F140" s="7">
        <v>1</v>
      </c>
      <c r="G140" s="7">
        <v>1</v>
      </c>
      <c r="H140" s="4">
        <f t="shared" ref="H140:O140" si="23">H116+H124+H129+H135+H139</f>
        <v>38.61</v>
      </c>
      <c r="I140" s="4">
        <f t="shared" si="23"/>
        <v>51.91</v>
      </c>
      <c r="J140" s="4">
        <f t="shared" si="23"/>
        <v>39.980000000000004</v>
      </c>
      <c r="K140" s="4">
        <f t="shared" si="23"/>
        <v>47.44</v>
      </c>
      <c r="L140" s="4">
        <f t="shared" si="23"/>
        <v>195.66999999999996</v>
      </c>
      <c r="M140" s="4">
        <f t="shared" si="23"/>
        <v>254.99</v>
      </c>
      <c r="N140" s="4">
        <f t="shared" si="23"/>
        <v>1299.17</v>
      </c>
      <c r="O140" s="4">
        <f t="shared" si="23"/>
        <v>1661.3300000000002</v>
      </c>
    </row>
    <row r="141" spans="2:15" ht="15" customHeight="1" x14ac:dyDescent="0.25">
      <c r="B141" s="42" t="s">
        <v>20</v>
      </c>
      <c r="C141" s="37"/>
      <c r="D141" s="37"/>
      <c r="E141" s="38"/>
      <c r="F141" s="6"/>
      <c r="G141" s="6"/>
      <c r="H141" s="4">
        <v>1</v>
      </c>
      <c r="I141" s="4">
        <v>1</v>
      </c>
      <c r="J141" s="8">
        <f>J140/H140</f>
        <v>1.0354830354830356</v>
      </c>
      <c r="K141" s="8">
        <f>K140/I140</f>
        <v>0.91388942400308226</v>
      </c>
      <c r="L141" s="8">
        <f>L140/H140</f>
        <v>5.0678580678580669</v>
      </c>
      <c r="M141" s="8">
        <f>M140/I140</f>
        <v>4.9121556540165674</v>
      </c>
      <c r="N141" s="4"/>
      <c r="O141" s="4"/>
    </row>
    <row r="142" spans="2:15" ht="15" customHeight="1" x14ac:dyDescent="0.25">
      <c r="B142" s="44" t="s">
        <v>46</v>
      </c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</row>
    <row r="143" spans="2:15" ht="15" customHeight="1" x14ac:dyDescent="0.25">
      <c r="B143" s="44" t="s">
        <v>40</v>
      </c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</row>
    <row r="144" spans="2:15" ht="15" customHeight="1" x14ac:dyDescent="0.25">
      <c r="B144" s="51" t="s">
        <v>0</v>
      </c>
      <c r="C144" s="51"/>
      <c r="D144" s="51"/>
      <c r="E144" s="51"/>
      <c r="F144" s="27" t="s">
        <v>1</v>
      </c>
      <c r="G144" s="27"/>
      <c r="H144" s="27" t="s">
        <v>2</v>
      </c>
      <c r="I144" s="27"/>
      <c r="J144" s="27" t="s">
        <v>3</v>
      </c>
      <c r="K144" s="27"/>
      <c r="L144" s="27" t="s">
        <v>4</v>
      </c>
      <c r="M144" s="27"/>
      <c r="N144" s="27" t="s">
        <v>5</v>
      </c>
      <c r="O144" s="27"/>
    </row>
    <row r="145" spans="2:15" ht="15" customHeight="1" x14ac:dyDescent="0.25">
      <c r="B145" s="51"/>
      <c r="C145" s="51"/>
      <c r="D145" s="51"/>
      <c r="E145" s="51"/>
      <c r="F145" s="4" t="s">
        <v>6</v>
      </c>
      <c r="G145" s="4" t="s">
        <v>7</v>
      </c>
      <c r="H145" s="4" t="s">
        <v>6</v>
      </c>
      <c r="I145" s="4" t="s">
        <v>7</v>
      </c>
      <c r="J145" s="4" t="s">
        <v>6</v>
      </c>
      <c r="K145" s="4" t="s">
        <v>7</v>
      </c>
      <c r="L145" s="4" t="s">
        <v>6</v>
      </c>
      <c r="M145" s="4" t="s">
        <v>7</v>
      </c>
      <c r="N145" s="4" t="s">
        <v>6</v>
      </c>
      <c r="O145" s="4" t="s">
        <v>7</v>
      </c>
    </row>
    <row r="146" spans="2:15" ht="15" customHeight="1" x14ac:dyDescent="0.25">
      <c r="B146" s="51" t="s">
        <v>8</v>
      </c>
      <c r="C146" s="51"/>
      <c r="D146" s="51"/>
      <c r="E146" s="51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2:15" ht="15" customHeight="1" x14ac:dyDescent="0.25">
      <c r="B147" s="28" t="s">
        <v>30</v>
      </c>
      <c r="C147" s="29"/>
      <c r="D147" s="29"/>
      <c r="E147" s="30"/>
      <c r="F147" s="1">
        <v>130</v>
      </c>
      <c r="G147" s="1">
        <v>150</v>
      </c>
      <c r="H147" s="1">
        <v>3.99</v>
      </c>
      <c r="I147" s="1">
        <v>4.5999999999999996</v>
      </c>
      <c r="J147" s="1">
        <v>4.51</v>
      </c>
      <c r="K147" s="1">
        <v>5.2</v>
      </c>
      <c r="L147" s="1">
        <v>18.39</v>
      </c>
      <c r="M147" s="1">
        <v>21.22</v>
      </c>
      <c r="N147" s="1">
        <v>121.4</v>
      </c>
      <c r="O147" s="1">
        <v>141.62</v>
      </c>
    </row>
    <row r="148" spans="2:15" ht="15" customHeight="1" x14ac:dyDescent="0.25">
      <c r="B148" s="47" t="s">
        <v>62</v>
      </c>
      <c r="C148" s="48"/>
      <c r="D148" s="48"/>
      <c r="E148" s="49"/>
      <c r="F148" s="5">
        <v>150</v>
      </c>
      <c r="G148" s="5">
        <v>200</v>
      </c>
      <c r="H148" s="1">
        <v>2.64</v>
      </c>
      <c r="I148" s="1">
        <v>3.52</v>
      </c>
      <c r="J148" s="1">
        <v>1.97</v>
      </c>
      <c r="K148" s="1">
        <v>2.63</v>
      </c>
      <c r="L148" s="1">
        <v>17.04</v>
      </c>
      <c r="M148" s="1">
        <v>22.73</v>
      </c>
      <c r="N148" s="1">
        <v>97.26</v>
      </c>
      <c r="O148" s="1">
        <v>129.69</v>
      </c>
    </row>
    <row r="149" spans="2:15" ht="15" customHeight="1" x14ac:dyDescent="0.25">
      <c r="B149" s="39" t="s">
        <v>23</v>
      </c>
      <c r="C149" s="40"/>
      <c r="D149" s="40"/>
      <c r="E149" s="41"/>
      <c r="F149" s="17">
        <v>25</v>
      </c>
      <c r="G149" s="17">
        <v>35</v>
      </c>
      <c r="H149" s="1">
        <v>3.51</v>
      </c>
      <c r="I149" s="1">
        <v>4.0999999999999996</v>
      </c>
      <c r="J149" s="1">
        <v>5.27</v>
      </c>
      <c r="K149" s="1">
        <v>6.14</v>
      </c>
      <c r="L149" s="1">
        <v>8.69</v>
      </c>
      <c r="M149" s="1">
        <v>10.130000000000001</v>
      </c>
      <c r="N149" s="1">
        <v>97.86</v>
      </c>
      <c r="O149" s="1">
        <v>114.17</v>
      </c>
    </row>
    <row r="150" spans="2:15" ht="15" customHeight="1" x14ac:dyDescent="0.25">
      <c r="B150" s="42" t="s">
        <v>11</v>
      </c>
      <c r="C150" s="37"/>
      <c r="D150" s="37"/>
      <c r="E150" s="38"/>
      <c r="F150" s="7">
        <v>0.23</v>
      </c>
      <c r="G150" s="7">
        <v>0.21</v>
      </c>
      <c r="H150" s="4">
        <f>H147+H148+H149</f>
        <v>10.14</v>
      </c>
      <c r="I150" s="4">
        <f t="shared" ref="I150:O150" si="24">I147+I148+I149</f>
        <v>12.219999999999999</v>
      </c>
      <c r="J150" s="4">
        <f t="shared" si="24"/>
        <v>11.75</v>
      </c>
      <c r="K150" s="4">
        <f t="shared" si="24"/>
        <v>13.969999999999999</v>
      </c>
      <c r="L150" s="4">
        <f t="shared" si="24"/>
        <v>44.12</v>
      </c>
      <c r="M150" s="4">
        <f t="shared" si="24"/>
        <v>54.080000000000005</v>
      </c>
      <c r="N150" s="4">
        <f t="shared" si="24"/>
        <v>316.52000000000004</v>
      </c>
      <c r="O150" s="4">
        <f t="shared" si="24"/>
        <v>385.48</v>
      </c>
    </row>
    <row r="151" spans="2:15" ht="15" customHeight="1" x14ac:dyDescent="0.25">
      <c r="B151" s="51" t="s">
        <v>12</v>
      </c>
      <c r="C151" s="51"/>
      <c r="D151" s="51"/>
      <c r="E151" s="51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2:15" ht="15" customHeight="1" x14ac:dyDescent="0.25">
      <c r="B152" s="28" t="s">
        <v>107</v>
      </c>
      <c r="C152" s="29"/>
      <c r="D152" s="29"/>
      <c r="E152" s="30"/>
      <c r="F152" s="1">
        <v>50</v>
      </c>
      <c r="G152" s="1">
        <v>60</v>
      </c>
      <c r="H152" s="2">
        <v>1.18</v>
      </c>
      <c r="I152" s="2">
        <v>1.42</v>
      </c>
      <c r="J152" s="2">
        <v>6.06</v>
      </c>
      <c r="K152" s="2">
        <v>7.28</v>
      </c>
      <c r="L152" s="2">
        <v>4.4000000000000004</v>
      </c>
      <c r="M152" s="2">
        <v>5.28</v>
      </c>
      <c r="N152" s="2">
        <v>76.849999999999994</v>
      </c>
      <c r="O152" s="2">
        <v>92.22</v>
      </c>
    </row>
    <row r="153" spans="2:15" ht="15" customHeight="1" x14ac:dyDescent="0.25">
      <c r="B153" s="28" t="s">
        <v>108</v>
      </c>
      <c r="C153" s="29"/>
      <c r="D153" s="29"/>
      <c r="E153" s="30"/>
      <c r="F153" s="5">
        <v>150</v>
      </c>
      <c r="G153" s="5">
        <v>200</v>
      </c>
      <c r="H153" s="1">
        <v>4.1900000000000004</v>
      </c>
      <c r="I153" s="1">
        <v>5.2</v>
      </c>
      <c r="J153" s="1">
        <v>4.38</v>
      </c>
      <c r="K153" s="1">
        <v>5.63</v>
      </c>
      <c r="L153" s="1">
        <v>11.88</v>
      </c>
      <c r="M153" s="1">
        <v>14.03</v>
      </c>
      <c r="N153" s="1">
        <v>104.31</v>
      </c>
      <c r="O153" s="1">
        <v>128.11000000000001</v>
      </c>
    </row>
    <row r="154" spans="2:15" ht="15" customHeight="1" x14ac:dyDescent="0.25">
      <c r="B154" s="87" t="s">
        <v>109</v>
      </c>
      <c r="C154" s="87"/>
      <c r="D154" s="87"/>
      <c r="E154" s="87"/>
      <c r="F154" s="17">
        <v>50</v>
      </c>
      <c r="G154" s="17">
        <v>70</v>
      </c>
      <c r="H154" s="2">
        <v>6.82</v>
      </c>
      <c r="I154" s="2">
        <v>10.95</v>
      </c>
      <c r="J154" s="2">
        <v>7.12</v>
      </c>
      <c r="K154" s="2">
        <v>10.76</v>
      </c>
      <c r="L154" s="2">
        <v>7.79</v>
      </c>
      <c r="M154" s="2">
        <v>10.91</v>
      </c>
      <c r="N154" s="2">
        <v>119.14</v>
      </c>
      <c r="O154" s="2">
        <v>188.79</v>
      </c>
    </row>
    <row r="155" spans="2:15" ht="15" customHeight="1" x14ac:dyDescent="0.25">
      <c r="B155" s="52" t="s">
        <v>13</v>
      </c>
      <c r="C155" s="52"/>
      <c r="D155" s="52"/>
      <c r="E155" s="52"/>
      <c r="F155" s="17">
        <v>100</v>
      </c>
      <c r="G155" s="5">
        <v>150</v>
      </c>
      <c r="H155" s="2">
        <v>1.84</v>
      </c>
      <c r="I155" s="2">
        <v>2.76</v>
      </c>
      <c r="J155" s="2">
        <v>1.83</v>
      </c>
      <c r="K155" s="2">
        <v>2.74</v>
      </c>
      <c r="L155" s="2">
        <v>11.55</v>
      </c>
      <c r="M155" s="2">
        <v>17.32</v>
      </c>
      <c r="N155" s="2">
        <v>74.05</v>
      </c>
      <c r="O155" s="2">
        <v>111.07</v>
      </c>
    </row>
    <row r="156" spans="2:15" ht="15" customHeight="1" x14ac:dyDescent="0.25">
      <c r="B156" s="39" t="s">
        <v>110</v>
      </c>
      <c r="C156" s="40"/>
      <c r="D156" s="40"/>
      <c r="E156" s="41"/>
      <c r="F156" s="5">
        <v>150</v>
      </c>
      <c r="G156" s="5">
        <v>200</v>
      </c>
      <c r="H156" s="1">
        <v>0.33</v>
      </c>
      <c r="I156" s="1">
        <v>0.43</v>
      </c>
      <c r="J156" s="1">
        <v>0.05</v>
      </c>
      <c r="K156" s="1">
        <v>0.06</v>
      </c>
      <c r="L156" s="1">
        <v>26.78</v>
      </c>
      <c r="M156" s="1">
        <v>35.700000000000003</v>
      </c>
      <c r="N156" s="1">
        <v>110.33</v>
      </c>
      <c r="O156" s="1">
        <v>147.1</v>
      </c>
    </row>
    <row r="157" spans="2:15" ht="15" customHeight="1" x14ac:dyDescent="0.25">
      <c r="B157" s="28" t="s">
        <v>14</v>
      </c>
      <c r="C157" s="29"/>
      <c r="D157" s="29"/>
      <c r="E157" s="30"/>
      <c r="F157" s="5">
        <v>30</v>
      </c>
      <c r="G157" s="5">
        <v>60</v>
      </c>
      <c r="H157" s="1">
        <v>1.98</v>
      </c>
      <c r="I157" s="1">
        <v>3.96</v>
      </c>
      <c r="J157" s="1">
        <v>0.36</v>
      </c>
      <c r="K157" s="1">
        <v>0.72</v>
      </c>
      <c r="L157" s="1">
        <v>10.02</v>
      </c>
      <c r="M157" s="1">
        <v>20.04</v>
      </c>
      <c r="N157" s="1">
        <v>52.2</v>
      </c>
      <c r="O157" s="1">
        <v>104.4</v>
      </c>
    </row>
    <row r="158" spans="2:15" ht="15" customHeight="1" x14ac:dyDescent="0.25">
      <c r="B158" s="42" t="s">
        <v>11</v>
      </c>
      <c r="C158" s="37"/>
      <c r="D158" s="37"/>
      <c r="E158" s="38"/>
      <c r="F158" s="7">
        <v>0.32</v>
      </c>
      <c r="G158" s="7">
        <v>0.35</v>
      </c>
      <c r="H158" s="4">
        <f>H152+H153+H154+H155+H156+H157</f>
        <v>16.34</v>
      </c>
      <c r="I158" s="4">
        <f t="shared" ref="I158:O158" si="25">I152+I153+I154+I155+I156+I157</f>
        <v>24.72</v>
      </c>
      <c r="J158" s="4">
        <f t="shared" si="25"/>
        <v>19.8</v>
      </c>
      <c r="K158" s="4">
        <f t="shared" si="25"/>
        <v>27.19</v>
      </c>
      <c r="L158" s="4">
        <f t="shared" si="25"/>
        <v>72.42</v>
      </c>
      <c r="M158" s="4">
        <f t="shared" si="25"/>
        <v>103.28</v>
      </c>
      <c r="N158" s="4">
        <f t="shared" si="25"/>
        <v>536.88</v>
      </c>
      <c r="O158" s="4">
        <f t="shared" si="25"/>
        <v>771.69</v>
      </c>
    </row>
    <row r="159" spans="2:15" ht="15" customHeight="1" x14ac:dyDescent="0.25">
      <c r="B159" s="51" t="s">
        <v>15</v>
      </c>
      <c r="C159" s="51"/>
      <c r="D159" s="51"/>
      <c r="E159" s="51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2:15" ht="15" customHeight="1" x14ac:dyDescent="0.25">
      <c r="B160" s="47" t="s">
        <v>34</v>
      </c>
      <c r="C160" s="48"/>
      <c r="D160" s="48"/>
      <c r="E160" s="49"/>
      <c r="F160" s="5">
        <v>150</v>
      </c>
      <c r="G160" s="17">
        <v>150</v>
      </c>
      <c r="H160" s="5">
        <v>4.3499999999999996</v>
      </c>
      <c r="I160" s="5">
        <v>4.3499999999999996</v>
      </c>
      <c r="J160" s="5">
        <v>4.8</v>
      </c>
      <c r="K160" s="5">
        <v>4.8</v>
      </c>
      <c r="L160" s="5">
        <v>6</v>
      </c>
      <c r="M160" s="5">
        <v>6</v>
      </c>
      <c r="N160" s="5">
        <v>88.5</v>
      </c>
      <c r="O160" s="5">
        <v>88.5</v>
      </c>
    </row>
    <row r="161" spans="2:15" ht="15" customHeight="1" x14ac:dyDescent="0.25">
      <c r="B161" s="28" t="s">
        <v>22</v>
      </c>
      <c r="C161" s="29"/>
      <c r="D161" s="29"/>
      <c r="E161" s="30"/>
      <c r="F161" s="5">
        <v>20</v>
      </c>
      <c r="G161" s="5">
        <v>20</v>
      </c>
      <c r="H161" s="5">
        <v>2.08</v>
      </c>
      <c r="I161" s="5">
        <v>2.08</v>
      </c>
      <c r="J161" s="5">
        <v>0.68</v>
      </c>
      <c r="K161" s="5">
        <v>0.68</v>
      </c>
      <c r="L161" s="5">
        <v>9.9</v>
      </c>
      <c r="M161" s="5">
        <v>9.9</v>
      </c>
      <c r="N161" s="5">
        <v>54</v>
      </c>
      <c r="O161" s="5">
        <v>54</v>
      </c>
    </row>
    <row r="162" spans="2:15" ht="15" customHeight="1" x14ac:dyDescent="0.25">
      <c r="B162" s="28" t="s">
        <v>18</v>
      </c>
      <c r="C162" s="29"/>
      <c r="D162" s="29"/>
      <c r="E162" s="30"/>
      <c r="F162" s="5">
        <v>150</v>
      </c>
      <c r="G162" s="5">
        <v>180</v>
      </c>
      <c r="H162" s="1">
        <v>0.6</v>
      </c>
      <c r="I162" s="1">
        <v>0.72</v>
      </c>
      <c r="J162" s="1">
        <v>0.6</v>
      </c>
      <c r="K162" s="1">
        <v>0.72</v>
      </c>
      <c r="L162" s="1">
        <v>14.7</v>
      </c>
      <c r="M162" s="1">
        <v>17.64</v>
      </c>
      <c r="N162" s="1">
        <v>70.5</v>
      </c>
      <c r="O162" s="1">
        <v>84.6</v>
      </c>
    </row>
    <row r="163" spans="2:15" ht="15" customHeight="1" x14ac:dyDescent="0.25">
      <c r="B163" s="42" t="s">
        <v>11</v>
      </c>
      <c r="C163" s="37"/>
      <c r="D163" s="37"/>
      <c r="E163" s="38"/>
      <c r="F163" s="7">
        <v>0.13</v>
      </c>
      <c r="G163" s="7">
        <v>0.12</v>
      </c>
      <c r="H163" s="4">
        <f>H160+H161+H162</f>
        <v>7.0299999999999994</v>
      </c>
      <c r="I163" s="4">
        <f t="shared" ref="I163:O163" si="26">I160+I161+I162</f>
        <v>7.1499999999999995</v>
      </c>
      <c r="J163" s="4">
        <f t="shared" si="26"/>
        <v>6.0799999999999992</v>
      </c>
      <c r="K163" s="4">
        <f t="shared" si="26"/>
        <v>6.1999999999999993</v>
      </c>
      <c r="L163" s="4">
        <f t="shared" si="26"/>
        <v>30.6</v>
      </c>
      <c r="M163" s="4">
        <f t="shared" si="26"/>
        <v>33.54</v>
      </c>
      <c r="N163" s="4">
        <f t="shared" si="26"/>
        <v>213</v>
      </c>
      <c r="O163" s="4">
        <f t="shared" si="26"/>
        <v>227.1</v>
      </c>
    </row>
    <row r="164" spans="2:15" ht="15" customHeight="1" x14ac:dyDescent="0.25">
      <c r="B164" s="51" t="s">
        <v>37</v>
      </c>
      <c r="C164" s="51"/>
      <c r="D164" s="51"/>
      <c r="E164" s="51"/>
      <c r="F164" s="5"/>
      <c r="G164" s="5"/>
      <c r="H164" s="5"/>
      <c r="I164" s="5"/>
      <c r="J164" s="5"/>
      <c r="K164" s="5"/>
      <c r="L164" s="5"/>
      <c r="M164" s="5"/>
      <c r="N164" s="5"/>
      <c r="O164" s="5"/>
    </row>
    <row r="165" spans="2:15" ht="15" customHeight="1" x14ac:dyDescent="0.25">
      <c r="B165" s="39" t="s">
        <v>111</v>
      </c>
      <c r="C165" s="40"/>
      <c r="D165" s="40"/>
      <c r="E165" s="41"/>
      <c r="F165" s="19" t="s">
        <v>75</v>
      </c>
      <c r="G165" s="19" t="s">
        <v>112</v>
      </c>
      <c r="H165" s="1">
        <v>18.5</v>
      </c>
      <c r="I165" s="1">
        <v>21.58</v>
      </c>
      <c r="J165" s="1">
        <v>14.69</v>
      </c>
      <c r="K165" s="1">
        <v>17.14</v>
      </c>
      <c r="L165" s="1">
        <v>17.03</v>
      </c>
      <c r="M165" s="1">
        <v>19.87</v>
      </c>
      <c r="N165" s="1">
        <v>220.46</v>
      </c>
      <c r="O165" s="1">
        <v>297.67</v>
      </c>
    </row>
    <row r="166" spans="2:15" ht="15" customHeight="1" x14ac:dyDescent="0.25">
      <c r="B166" s="31" t="s">
        <v>113</v>
      </c>
      <c r="C166" s="32"/>
      <c r="D166" s="32"/>
      <c r="E166" s="33"/>
      <c r="F166" s="17">
        <v>150</v>
      </c>
      <c r="G166" s="17">
        <v>200</v>
      </c>
      <c r="H166" s="1">
        <v>2.5299999999999998</v>
      </c>
      <c r="I166" s="1">
        <v>3.45</v>
      </c>
      <c r="J166" s="1">
        <v>2.11</v>
      </c>
      <c r="K166" s="1">
        <v>2.73</v>
      </c>
      <c r="L166" s="1">
        <v>17.420000000000002</v>
      </c>
      <c r="M166" s="1">
        <v>22.65</v>
      </c>
      <c r="N166" s="1">
        <v>96.53</v>
      </c>
      <c r="O166" s="1">
        <v>130.82</v>
      </c>
    </row>
    <row r="167" spans="2:15" ht="15" customHeight="1" x14ac:dyDescent="0.25">
      <c r="B167" s="31" t="s">
        <v>22</v>
      </c>
      <c r="C167" s="32"/>
      <c r="D167" s="32"/>
      <c r="E167" s="33"/>
      <c r="F167" s="17">
        <v>20</v>
      </c>
      <c r="G167" s="5">
        <v>30</v>
      </c>
      <c r="H167" s="1">
        <v>2.08</v>
      </c>
      <c r="I167" s="1">
        <v>3.12</v>
      </c>
      <c r="J167" s="1">
        <v>0.68</v>
      </c>
      <c r="K167" s="1">
        <v>1.02</v>
      </c>
      <c r="L167" s="1">
        <v>9.9</v>
      </c>
      <c r="M167" s="1">
        <v>14.85</v>
      </c>
      <c r="N167" s="1">
        <v>54</v>
      </c>
      <c r="O167" s="1">
        <v>81</v>
      </c>
    </row>
    <row r="168" spans="2:15" ht="15" customHeight="1" x14ac:dyDescent="0.25">
      <c r="B168" s="42" t="s">
        <v>11</v>
      </c>
      <c r="C168" s="37"/>
      <c r="D168" s="37"/>
      <c r="E168" s="38"/>
      <c r="F168" s="7">
        <v>0.25</v>
      </c>
      <c r="G168" s="7">
        <v>0.25</v>
      </c>
      <c r="H168" s="4">
        <f>H165+H166+H167</f>
        <v>23.11</v>
      </c>
      <c r="I168" s="4">
        <f t="shared" ref="I168:O168" si="27">I165+I166+I167</f>
        <v>28.15</v>
      </c>
      <c r="J168" s="4">
        <f t="shared" si="27"/>
        <v>17.48</v>
      </c>
      <c r="K168" s="4">
        <f t="shared" si="27"/>
        <v>20.89</v>
      </c>
      <c r="L168" s="4">
        <f t="shared" si="27"/>
        <v>44.35</v>
      </c>
      <c r="M168" s="4">
        <f t="shared" si="27"/>
        <v>57.37</v>
      </c>
      <c r="N168" s="4">
        <f t="shared" si="27"/>
        <v>370.99</v>
      </c>
      <c r="O168" s="4">
        <f t="shared" si="27"/>
        <v>509.49</v>
      </c>
    </row>
    <row r="169" spans="2:15" ht="15" customHeight="1" x14ac:dyDescent="0.25">
      <c r="B169" s="45" t="s">
        <v>17</v>
      </c>
      <c r="C169" s="46"/>
      <c r="D169" s="46"/>
      <c r="E169" s="46"/>
      <c r="F169" s="10"/>
      <c r="G169" s="5"/>
      <c r="H169" s="5"/>
      <c r="I169" s="5"/>
      <c r="J169" s="5"/>
      <c r="K169" s="5"/>
      <c r="L169" s="5"/>
      <c r="M169" s="5"/>
      <c r="N169" s="5"/>
      <c r="O169" s="5"/>
    </row>
    <row r="170" spans="2:15" ht="15" customHeight="1" x14ac:dyDescent="0.25">
      <c r="B170" s="28" t="s">
        <v>38</v>
      </c>
      <c r="C170" s="29"/>
      <c r="D170" s="29"/>
      <c r="E170" s="30"/>
      <c r="F170" s="5">
        <v>20</v>
      </c>
      <c r="G170" s="5">
        <v>30</v>
      </c>
      <c r="H170" s="5">
        <v>2.08</v>
      </c>
      <c r="I170" s="5">
        <v>3.12</v>
      </c>
      <c r="J170" s="5">
        <v>0.68</v>
      </c>
      <c r="K170" s="5">
        <v>1.02</v>
      </c>
      <c r="L170" s="5">
        <v>2.2000000000000002</v>
      </c>
      <c r="M170" s="5">
        <v>2.75</v>
      </c>
      <c r="N170" s="5">
        <v>41.2</v>
      </c>
      <c r="O170" s="5">
        <v>51.5</v>
      </c>
    </row>
    <row r="171" spans="2:15" ht="15" customHeight="1" x14ac:dyDescent="0.25">
      <c r="B171" s="28" t="s">
        <v>76</v>
      </c>
      <c r="C171" s="29"/>
      <c r="D171" s="29"/>
      <c r="E171" s="30"/>
      <c r="F171" s="5">
        <v>150</v>
      </c>
      <c r="G171" s="5">
        <v>200</v>
      </c>
      <c r="H171" s="5">
        <v>0.09</v>
      </c>
      <c r="I171" s="5">
        <v>0.12</v>
      </c>
      <c r="J171" s="5"/>
      <c r="K171" s="5"/>
      <c r="L171" s="5">
        <v>9.6</v>
      </c>
      <c r="M171" s="5">
        <v>12.8</v>
      </c>
      <c r="N171" s="5">
        <v>37.39</v>
      </c>
      <c r="O171" s="5">
        <v>49.85</v>
      </c>
    </row>
    <row r="172" spans="2:15" ht="15" customHeight="1" x14ac:dyDescent="0.25">
      <c r="B172" s="42" t="s">
        <v>11</v>
      </c>
      <c r="C172" s="37"/>
      <c r="D172" s="37"/>
      <c r="E172" s="38"/>
      <c r="F172" s="7">
        <v>7.0000000000000007E-2</v>
      </c>
      <c r="G172" s="7">
        <v>7.0000000000000007E-2</v>
      </c>
      <c r="H172" s="4">
        <f>H170+H171</f>
        <v>2.17</v>
      </c>
      <c r="I172" s="4">
        <f t="shared" ref="I172:O172" si="28">I170+I171</f>
        <v>3.24</v>
      </c>
      <c r="J172" s="4">
        <f t="shared" si="28"/>
        <v>0.68</v>
      </c>
      <c r="K172" s="4">
        <f t="shared" si="28"/>
        <v>1.02</v>
      </c>
      <c r="L172" s="4">
        <f t="shared" si="28"/>
        <v>11.8</v>
      </c>
      <c r="M172" s="4">
        <f t="shared" si="28"/>
        <v>15.55</v>
      </c>
      <c r="N172" s="4">
        <f t="shared" si="28"/>
        <v>78.59</v>
      </c>
      <c r="O172" s="4">
        <f t="shared" si="28"/>
        <v>101.35</v>
      </c>
    </row>
    <row r="173" spans="2:15" ht="15" customHeight="1" x14ac:dyDescent="0.25">
      <c r="B173" s="42" t="s">
        <v>19</v>
      </c>
      <c r="C173" s="37"/>
      <c r="D173" s="37"/>
      <c r="E173" s="38"/>
      <c r="F173" s="7">
        <v>1</v>
      </c>
      <c r="G173" s="7">
        <v>1</v>
      </c>
      <c r="H173" s="4">
        <f t="shared" ref="H173:O173" si="29">H150+H158+H163+H168+H172</f>
        <v>58.79</v>
      </c>
      <c r="I173" s="4">
        <f t="shared" si="29"/>
        <v>75.47999999999999</v>
      </c>
      <c r="J173" s="4">
        <f t="shared" si="29"/>
        <v>55.79</v>
      </c>
      <c r="K173" s="4">
        <f t="shared" si="29"/>
        <v>69.27</v>
      </c>
      <c r="L173" s="4">
        <f t="shared" si="29"/>
        <v>203.29</v>
      </c>
      <c r="M173" s="4">
        <f t="shared" si="29"/>
        <v>263.82</v>
      </c>
      <c r="N173" s="4">
        <f t="shared" si="29"/>
        <v>1515.98</v>
      </c>
      <c r="O173" s="4">
        <f t="shared" si="29"/>
        <v>1995.11</v>
      </c>
    </row>
    <row r="174" spans="2:15" ht="15" customHeight="1" x14ac:dyDescent="0.25">
      <c r="B174" s="91" t="s">
        <v>20</v>
      </c>
      <c r="C174" s="91"/>
      <c r="D174" s="91"/>
      <c r="E174" s="91"/>
      <c r="F174" s="6"/>
      <c r="G174" s="6"/>
      <c r="H174" s="4">
        <v>1</v>
      </c>
      <c r="I174" s="4">
        <v>1</v>
      </c>
      <c r="J174" s="4">
        <v>1.04</v>
      </c>
      <c r="K174" s="4">
        <v>0.95</v>
      </c>
      <c r="L174" s="4">
        <v>4.58</v>
      </c>
      <c r="M174" s="4">
        <v>3.91</v>
      </c>
      <c r="N174" s="4"/>
      <c r="O174" s="4"/>
    </row>
    <row r="175" spans="2:15" ht="15" customHeight="1" x14ac:dyDescent="0.25">
      <c r="B175" s="64" t="s">
        <v>39</v>
      </c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</row>
    <row r="176" spans="2:15" ht="15" customHeight="1" x14ac:dyDescent="0.25">
      <c r="B176" s="44" t="s">
        <v>51</v>
      </c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</row>
    <row r="177" spans="2:15" x14ac:dyDescent="0.25">
      <c r="B177" s="51" t="s">
        <v>0</v>
      </c>
      <c r="C177" s="51"/>
      <c r="D177" s="51"/>
      <c r="E177" s="51"/>
      <c r="F177" s="27" t="s">
        <v>1</v>
      </c>
      <c r="G177" s="27"/>
      <c r="H177" s="27" t="s">
        <v>2</v>
      </c>
      <c r="I177" s="27"/>
      <c r="J177" s="27" t="s">
        <v>3</v>
      </c>
      <c r="K177" s="27"/>
      <c r="L177" s="27" t="s">
        <v>4</v>
      </c>
      <c r="M177" s="27"/>
      <c r="N177" s="27" t="s">
        <v>5</v>
      </c>
      <c r="O177" s="27"/>
    </row>
    <row r="178" spans="2:15" x14ac:dyDescent="0.25">
      <c r="B178" s="51"/>
      <c r="C178" s="51"/>
      <c r="D178" s="51"/>
      <c r="E178" s="51"/>
      <c r="F178" s="4" t="s">
        <v>6</v>
      </c>
      <c r="G178" s="4" t="s">
        <v>7</v>
      </c>
      <c r="H178" s="4" t="s">
        <v>6</v>
      </c>
      <c r="I178" s="4" t="s">
        <v>7</v>
      </c>
      <c r="J178" s="4" t="s">
        <v>6</v>
      </c>
      <c r="K178" s="4" t="s">
        <v>7</v>
      </c>
      <c r="L178" s="4" t="s">
        <v>6</v>
      </c>
      <c r="M178" s="4" t="s">
        <v>7</v>
      </c>
      <c r="N178" s="4" t="s">
        <v>6</v>
      </c>
      <c r="O178" s="4" t="s">
        <v>7</v>
      </c>
    </row>
    <row r="179" spans="2:15" ht="15" customHeight="1" x14ac:dyDescent="0.25">
      <c r="B179" s="51" t="s">
        <v>8</v>
      </c>
      <c r="C179" s="51"/>
      <c r="D179" s="51"/>
      <c r="E179" s="51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2:15" ht="15" customHeight="1" x14ac:dyDescent="0.25">
      <c r="B180" s="39" t="s">
        <v>66</v>
      </c>
      <c r="C180" s="40"/>
      <c r="D180" s="40"/>
      <c r="E180" s="41"/>
      <c r="F180" s="17">
        <v>130</v>
      </c>
      <c r="G180" s="5">
        <v>150</v>
      </c>
      <c r="H180" s="1">
        <v>3.44</v>
      </c>
      <c r="I180" s="1">
        <v>3.97</v>
      </c>
      <c r="J180" s="1">
        <v>4.5199999999999996</v>
      </c>
      <c r="K180" s="1">
        <v>5.21</v>
      </c>
      <c r="L180" s="1">
        <v>19.02</v>
      </c>
      <c r="M180" s="1">
        <v>21.95</v>
      </c>
      <c r="N180" s="1">
        <v>101.72</v>
      </c>
      <c r="O180" s="1">
        <v>121.98</v>
      </c>
    </row>
    <row r="181" spans="2:15" ht="15" customHeight="1" x14ac:dyDescent="0.25">
      <c r="B181" s="31" t="s">
        <v>24</v>
      </c>
      <c r="C181" s="32"/>
      <c r="D181" s="32"/>
      <c r="E181" s="33"/>
      <c r="F181" s="5">
        <v>150</v>
      </c>
      <c r="G181" s="5">
        <v>200</v>
      </c>
      <c r="H181" s="1">
        <v>0.02</v>
      </c>
      <c r="I181" s="1">
        <v>0.03</v>
      </c>
      <c r="J181" s="1">
        <v>0.01</v>
      </c>
      <c r="K181" s="1">
        <v>0.01</v>
      </c>
      <c r="L181" s="1">
        <v>6.76</v>
      </c>
      <c r="M181" s="1">
        <v>9.01</v>
      </c>
      <c r="N181" s="1">
        <v>106.6</v>
      </c>
      <c r="O181" s="1">
        <v>142.13</v>
      </c>
    </row>
    <row r="182" spans="2:15" ht="15" customHeight="1" x14ac:dyDescent="0.25">
      <c r="B182" s="47" t="s">
        <v>10</v>
      </c>
      <c r="C182" s="48"/>
      <c r="D182" s="48"/>
      <c r="E182" s="49"/>
      <c r="F182" s="5">
        <v>20</v>
      </c>
      <c r="G182" s="5">
        <v>25</v>
      </c>
      <c r="H182" s="1">
        <v>1.5</v>
      </c>
      <c r="I182" s="1">
        <v>1.88</v>
      </c>
      <c r="J182" s="1">
        <v>2.36</v>
      </c>
      <c r="K182" s="1">
        <v>2.95</v>
      </c>
      <c r="L182" s="1">
        <v>14.98</v>
      </c>
      <c r="M182" s="1">
        <v>18.73</v>
      </c>
      <c r="N182" s="1">
        <v>83.42</v>
      </c>
      <c r="O182" s="1">
        <v>104.28</v>
      </c>
    </row>
    <row r="183" spans="2:15" ht="15" customHeight="1" x14ac:dyDescent="0.25">
      <c r="B183" s="47" t="s">
        <v>132</v>
      </c>
      <c r="C183" s="48"/>
      <c r="D183" s="48"/>
      <c r="E183" s="49"/>
      <c r="F183" s="5">
        <v>10</v>
      </c>
      <c r="G183" s="5">
        <v>15</v>
      </c>
      <c r="H183" s="1">
        <v>2.2999999999999998</v>
      </c>
      <c r="I183" s="1">
        <v>3.45</v>
      </c>
      <c r="J183" s="1">
        <v>2.9</v>
      </c>
      <c r="K183" s="1">
        <v>4.3499999999999996</v>
      </c>
      <c r="L183" s="1">
        <v>0</v>
      </c>
      <c r="M183" s="1">
        <v>0</v>
      </c>
      <c r="N183" s="1">
        <v>36</v>
      </c>
      <c r="O183" s="1">
        <v>54</v>
      </c>
    </row>
    <row r="184" spans="2:15" ht="15" customHeight="1" x14ac:dyDescent="0.25">
      <c r="B184" s="42" t="s">
        <v>11</v>
      </c>
      <c r="C184" s="37"/>
      <c r="D184" s="37"/>
      <c r="E184" s="38"/>
      <c r="F184" s="7">
        <v>0.22</v>
      </c>
      <c r="G184" s="7">
        <v>0.21</v>
      </c>
      <c r="H184" s="4">
        <f>H180+H181+H182+H183</f>
        <v>7.26</v>
      </c>
      <c r="I184" s="4">
        <f t="shared" ref="I184:O184" si="30">I180+I181+I182+I183</f>
        <v>9.33</v>
      </c>
      <c r="J184" s="4">
        <f t="shared" si="30"/>
        <v>9.7899999999999991</v>
      </c>
      <c r="K184" s="4">
        <f t="shared" si="30"/>
        <v>12.52</v>
      </c>
      <c r="L184" s="4">
        <f t="shared" si="30"/>
        <v>40.760000000000005</v>
      </c>
      <c r="M184" s="4">
        <f t="shared" si="30"/>
        <v>49.69</v>
      </c>
      <c r="N184" s="4">
        <f t="shared" si="30"/>
        <v>327.74</v>
      </c>
      <c r="O184" s="4">
        <f t="shared" si="30"/>
        <v>422.39</v>
      </c>
    </row>
    <row r="185" spans="2:15" ht="15" customHeight="1" x14ac:dyDescent="0.25">
      <c r="B185" s="51" t="s">
        <v>12</v>
      </c>
      <c r="C185" s="51"/>
      <c r="D185" s="51"/>
      <c r="E185" s="51"/>
      <c r="F185" s="5"/>
      <c r="G185" s="5"/>
      <c r="H185" s="5"/>
      <c r="I185" s="5"/>
      <c r="J185" s="5"/>
      <c r="K185" s="5"/>
      <c r="L185" s="5"/>
      <c r="M185" s="5"/>
      <c r="N185" s="5"/>
      <c r="O185" s="5"/>
    </row>
    <row r="186" spans="2:15" ht="15" customHeight="1" x14ac:dyDescent="0.25">
      <c r="B186" s="28" t="s">
        <v>105</v>
      </c>
      <c r="C186" s="37"/>
      <c r="D186" s="37"/>
      <c r="E186" s="38"/>
      <c r="F186" s="5">
        <v>50</v>
      </c>
      <c r="G186" s="5">
        <v>60</v>
      </c>
      <c r="H186" s="1">
        <v>0.76</v>
      </c>
      <c r="I186" s="1">
        <v>0.92</v>
      </c>
      <c r="J186" s="1">
        <v>3.91</v>
      </c>
      <c r="K186" s="1">
        <v>4.7</v>
      </c>
      <c r="L186" s="1">
        <v>4.96</v>
      </c>
      <c r="M186" s="1">
        <v>5.96</v>
      </c>
      <c r="N186" s="1">
        <v>61.06</v>
      </c>
      <c r="O186" s="1">
        <v>73.28</v>
      </c>
    </row>
    <row r="187" spans="2:15" ht="15" customHeight="1" x14ac:dyDescent="0.25">
      <c r="B187" s="28" t="s">
        <v>114</v>
      </c>
      <c r="C187" s="29"/>
      <c r="D187" s="29"/>
      <c r="E187" s="30"/>
      <c r="F187" s="5">
        <v>150</v>
      </c>
      <c r="G187" s="5">
        <v>200</v>
      </c>
      <c r="H187" s="1">
        <v>1.32</v>
      </c>
      <c r="I187" s="1">
        <v>1.76</v>
      </c>
      <c r="J187" s="1">
        <v>1.58</v>
      </c>
      <c r="K187" s="1">
        <v>2.11</v>
      </c>
      <c r="L187" s="1">
        <v>9.81</v>
      </c>
      <c r="M187" s="1">
        <v>13.09</v>
      </c>
      <c r="N187" s="1">
        <v>58.62</v>
      </c>
      <c r="O187" s="1">
        <v>78.16</v>
      </c>
    </row>
    <row r="188" spans="2:15" ht="15" customHeight="1" x14ac:dyDescent="0.25">
      <c r="B188" s="28" t="s">
        <v>49</v>
      </c>
      <c r="C188" s="29"/>
      <c r="D188" s="29"/>
      <c r="E188" s="30"/>
      <c r="F188" s="17">
        <v>50</v>
      </c>
      <c r="G188" s="17">
        <v>70</v>
      </c>
      <c r="H188" s="5">
        <v>4.87</v>
      </c>
      <c r="I188" s="5">
        <v>6.65</v>
      </c>
      <c r="J188" s="5">
        <v>3.61</v>
      </c>
      <c r="K188" s="5">
        <v>4.3099999999999996</v>
      </c>
      <c r="L188" s="5">
        <v>4.91</v>
      </c>
      <c r="M188" s="5">
        <v>6.89</v>
      </c>
      <c r="N188" s="5">
        <v>73.150000000000006</v>
      </c>
      <c r="O188" s="5">
        <v>150.24</v>
      </c>
    </row>
    <row r="189" spans="2:15" ht="15" customHeight="1" x14ac:dyDescent="0.25">
      <c r="B189" s="28" t="s">
        <v>115</v>
      </c>
      <c r="C189" s="29"/>
      <c r="D189" s="29"/>
      <c r="E189" s="30"/>
      <c r="F189" s="5">
        <v>120</v>
      </c>
      <c r="G189" s="5">
        <v>150</v>
      </c>
      <c r="H189" s="1">
        <v>2.69</v>
      </c>
      <c r="I189" s="1">
        <v>3.66</v>
      </c>
      <c r="J189" s="1">
        <v>3.84</v>
      </c>
      <c r="K189" s="1">
        <v>5.23</v>
      </c>
      <c r="L189" s="1">
        <v>11.39</v>
      </c>
      <c r="M189" s="1">
        <v>15.53</v>
      </c>
      <c r="N189" s="1">
        <v>93.83</v>
      </c>
      <c r="O189" s="1">
        <v>127.95</v>
      </c>
    </row>
    <row r="190" spans="2:15" ht="15" customHeight="1" x14ac:dyDescent="0.25">
      <c r="B190" s="39" t="s">
        <v>59</v>
      </c>
      <c r="C190" s="40"/>
      <c r="D190" s="40"/>
      <c r="E190" s="41"/>
      <c r="F190" s="17">
        <v>150</v>
      </c>
      <c r="G190" s="17">
        <v>200</v>
      </c>
      <c r="H190" s="1">
        <v>0.25</v>
      </c>
      <c r="I190" s="1">
        <v>0.38</v>
      </c>
      <c r="J190" s="1">
        <v>0</v>
      </c>
      <c r="K190" s="1">
        <v>0</v>
      </c>
      <c r="L190" s="1">
        <v>15.9</v>
      </c>
      <c r="M190" s="1">
        <v>24.56</v>
      </c>
      <c r="N190" s="1">
        <v>62.27</v>
      </c>
      <c r="O190" s="1">
        <v>95.8</v>
      </c>
    </row>
    <row r="191" spans="2:15" ht="15" customHeight="1" x14ac:dyDescent="0.25">
      <c r="B191" s="28" t="s">
        <v>14</v>
      </c>
      <c r="C191" s="29"/>
      <c r="D191" s="29"/>
      <c r="E191" s="30"/>
      <c r="F191" s="5">
        <v>30</v>
      </c>
      <c r="G191" s="5">
        <v>60</v>
      </c>
      <c r="H191" s="1">
        <v>1.98</v>
      </c>
      <c r="I191" s="1">
        <v>3.96</v>
      </c>
      <c r="J191" s="1">
        <v>0.36</v>
      </c>
      <c r="K191" s="1">
        <v>0.72</v>
      </c>
      <c r="L191" s="1">
        <v>10.02</v>
      </c>
      <c r="M191" s="1">
        <v>20.04</v>
      </c>
      <c r="N191" s="1">
        <v>52.2</v>
      </c>
      <c r="O191" s="1">
        <v>104.4</v>
      </c>
    </row>
    <row r="192" spans="2:15" ht="15" customHeight="1" x14ac:dyDescent="0.25">
      <c r="B192" s="42" t="s">
        <v>11</v>
      </c>
      <c r="C192" s="37"/>
      <c r="D192" s="37"/>
      <c r="E192" s="38"/>
      <c r="F192" s="7">
        <v>0.33</v>
      </c>
      <c r="G192" s="7">
        <v>0.34</v>
      </c>
      <c r="H192" s="4">
        <f>H187+H188+H189+H190+H191</f>
        <v>11.110000000000001</v>
      </c>
      <c r="I192" s="4">
        <f t="shared" ref="I192:O192" si="31">I187+I188+I189+I190+I191</f>
        <v>16.41</v>
      </c>
      <c r="J192" s="4">
        <f t="shared" si="31"/>
        <v>9.3899999999999988</v>
      </c>
      <c r="K192" s="4">
        <f t="shared" si="31"/>
        <v>12.370000000000001</v>
      </c>
      <c r="L192" s="4">
        <f t="shared" si="31"/>
        <v>52.03</v>
      </c>
      <c r="M192" s="4">
        <f t="shared" si="31"/>
        <v>80.109999999999985</v>
      </c>
      <c r="N192" s="4">
        <f t="shared" si="31"/>
        <v>340.07</v>
      </c>
      <c r="O192" s="4">
        <f t="shared" si="31"/>
        <v>556.55000000000007</v>
      </c>
    </row>
    <row r="193" spans="2:15" ht="15" customHeight="1" x14ac:dyDescent="0.25">
      <c r="B193" s="51" t="s">
        <v>15</v>
      </c>
      <c r="C193" s="51"/>
      <c r="D193" s="51"/>
      <c r="E193" s="51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2:15" ht="15" customHeight="1" x14ac:dyDescent="0.25">
      <c r="B194" s="28" t="s">
        <v>57</v>
      </c>
      <c r="C194" s="29"/>
      <c r="D194" s="29"/>
      <c r="E194" s="30"/>
      <c r="F194" s="5">
        <v>150</v>
      </c>
      <c r="G194" s="17">
        <v>150</v>
      </c>
      <c r="H194" s="1">
        <v>0.12</v>
      </c>
      <c r="I194" s="1">
        <v>0.12</v>
      </c>
      <c r="J194" s="1">
        <v>0.12</v>
      </c>
      <c r="K194" s="1">
        <v>0.12</v>
      </c>
      <c r="L194" s="1">
        <v>17.91</v>
      </c>
      <c r="M194" s="1">
        <v>17.91</v>
      </c>
      <c r="N194" s="1">
        <v>73.95</v>
      </c>
      <c r="O194" s="1">
        <v>73.95</v>
      </c>
    </row>
    <row r="195" spans="2:15" ht="15" customHeight="1" x14ac:dyDescent="0.25">
      <c r="B195" s="28" t="s">
        <v>22</v>
      </c>
      <c r="C195" s="29"/>
      <c r="D195" s="29"/>
      <c r="E195" s="30"/>
      <c r="F195" s="5">
        <v>20</v>
      </c>
      <c r="G195" s="5">
        <v>20</v>
      </c>
      <c r="H195" s="5">
        <v>2.08</v>
      </c>
      <c r="I195" s="5">
        <v>2.08</v>
      </c>
      <c r="J195" s="5">
        <v>0.68</v>
      </c>
      <c r="K195" s="5">
        <v>0.68</v>
      </c>
      <c r="L195" s="5">
        <v>9.9</v>
      </c>
      <c r="M195" s="5">
        <v>9.9</v>
      </c>
      <c r="N195" s="5">
        <v>54</v>
      </c>
      <c r="O195" s="5">
        <v>54</v>
      </c>
    </row>
    <row r="196" spans="2:15" ht="15" customHeight="1" x14ac:dyDescent="0.25">
      <c r="B196" s="28" t="s">
        <v>18</v>
      </c>
      <c r="C196" s="29"/>
      <c r="D196" s="29"/>
      <c r="E196" s="30"/>
      <c r="F196" s="5">
        <v>150</v>
      </c>
      <c r="G196" s="5">
        <v>180</v>
      </c>
      <c r="H196" s="1">
        <v>0.6</v>
      </c>
      <c r="I196" s="1">
        <v>0.72</v>
      </c>
      <c r="J196" s="1">
        <v>0.6</v>
      </c>
      <c r="K196" s="1">
        <v>0.72</v>
      </c>
      <c r="L196" s="1">
        <v>14.7</v>
      </c>
      <c r="M196" s="1">
        <v>17.64</v>
      </c>
      <c r="N196" s="1">
        <v>70.5</v>
      </c>
      <c r="O196" s="1">
        <v>84.6</v>
      </c>
    </row>
    <row r="197" spans="2:15" ht="15" customHeight="1" x14ac:dyDescent="0.25">
      <c r="B197" s="42" t="s">
        <v>11</v>
      </c>
      <c r="C197" s="37"/>
      <c r="D197" s="37"/>
      <c r="E197" s="38"/>
      <c r="F197" s="7">
        <v>0.13</v>
      </c>
      <c r="G197" s="7">
        <v>0.12</v>
      </c>
      <c r="H197" s="4">
        <f>H194+H195+H196</f>
        <v>2.8000000000000003</v>
      </c>
      <c r="I197" s="4">
        <f t="shared" ref="I197:O197" si="32">I194+I195+I196</f>
        <v>2.92</v>
      </c>
      <c r="J197" s="4">
        <f t="shared" si="32"/>
        <v>1.4</v>
      </c>
      <c r="K197" s="4">
        <f t="shared" si="32"/>
        <v>1.52</v>
      </c>
      <c r="L197" s="4">
        <f t="shared" si="32"/>
        <v>42.510000000000005</v>
      </c>
      <c r="M197" s="4">
        <f t="shared" si="32"/>
        <v>45.45</v>
      </c>
      <c r="N197" s="4">
        <f t="shared" si="32"/>
        <v>198.45</v>
      </c>
      <c r="O197" s="4">
        <f t="shared" si="32"/>
        <v>212.55</v>
      </c>
    </row>
    <row r="198" spans="2:15" ht="15" customHeight="1" x14ac:dyDescent="0.25">
      <c r="B198" s="51" t="s">
        <v>37</v>
      </c>
      <c r="C198" s="51"/>
      <c r="D198" s="51"/>
      <c r="E198" s="51"/>
      <c r="F198" s="5"/>
      <c r="G198" s="5"/>
      <c r="H198" s="5"/>
      <c r="I198" s="5"/>
      <c r="J198" s="5"/>
      <c r="K198" s="5"/>
      <c r="L198" s="5"/>
      <c r="M198" s="5"/>
      <c r="N198" s="5"/>
      <c r="O198" s="5"/>
    </row>
    <row r="199" spans="2:15" ht="15" customHeight="1" x14ac:dyDescent="0.25">
      <c r="B199" s="28" t="s">
        <v>86</v>
      </c>
      <c r="C199" s="29"/>
      <c r="D199" s="29"/>
      <c r="E199" s="30"/>
      <c r="F199" s="5" t="s">
        <v>116</v>
      </c>
      <c r="G199" s="17" t="s">
        <v>60</v>
      </c>
      <c r="H199" s="1">
        <v>3.69</v>
      </c>
      <c r="I199" s="1">
        <v>4.25</v>
      </c>
      <c r="J199" s="1">
        <v>15.3</v>
      </c>
      <c r="K199" s="1">
        <v>17.649999999999999</v>
      </c>
      <c r="L199" s="1">
        <v>27.76</v>
      </c>
      <c r="M199" s="1">
        <v>32.03</v>
      </c>
      <c r="N199" s="1">
        <v>194.87</v>
      </c>
      <c r="O199" s="1">
        <v>266.2</v>
      </c>
    </row>
    <row r="200" spans="2:15" ht="15" customHeight="1" x14ac:dyDescent="0.25">
      <c r="B200" s="47" t="s">
        <v>16</v>
      </c>
      <c r="C200" s="48"/>
      <c r="D200" s="48"/>
      <c r="E200" s="49"/>
      <c r="F200" s="5">
        <v>150</v>
      </c>
      <c r="G200" s="5">
        <v>200</v>
      </c>
      <c r="H200" s="2">
        <v>3.97</v>
      </c>
      <c r="I200" s="2">
        <v>5.29</v>
      </c>
      <c r="J200" s="2">
        <v>3.48</v>
      </c>
      <c r="K200" s="2">
        <v>4.6399999999999997</v>
      </c>
      <c r="L200" s="2">
        <v>6.74</v>
      </c>
      <c r="M200" s="2">
        <v>8.99</v>
      </c>
      <c r="N200" s="2">
        <v>74.08</v>
      </c>
      <c r="O200" s="2">
        <v>98.77</v>
      </c>
    </row>
    <row r="201" spans="2:15" ht="15" customHeight="1" x14ac:dyDescent="0.25">
      <c r="B201" s="28" t="s">
        <v>22</v>
      </c>
      <c r="C201" s="29"/>
      <c r="D201" s="29"/>
      <c r="E201" s="30"/>
      <c r="F201" s="5">
        <v>20</v>
      </c>
      <c r="G201" s="17">
        <v>30</v>
      </c>
      <c r="H201" s="1">
        <v>2.08</v>
      </c>
      <c r="I201" s="1">
        <v>3.12</v>
      </c>
      <c r="J201" s="1">
        <v>0.68</v>
      </c>
      <c r="K201" s="1">
        <v>1.02</v>
      </c>
      <c r="L201" s="1">
        <v>9.9</v>
      </c>
      <c r="M201" s="1">
        <v>14.85</v>
      </c>
      <c r="N201" s="1">
        <v>54</v>
      </c>
      <c r="O201" s="1">
        <v>81</v>
      </c>
    </row>
    <row r="202" spans="2:15" ht="15" customHeight="1" x14ac:dyDescent="0.25">
      <c r="B202" s="42" t="s">
        <v>11</v>
      </c>
      <c r="C202" s="37"/>
      <c r="D202" s="37"/>
      <c r="E202" s="38"/>
      <c r="F202" s="7">
        <v>0.2</v>
      </c>
      <c r="G202" s="7">
        <v>0.23</v>
      </c>
      <c r="H202" s="4">
        <f>H199+H200+H201</f>
        <v>9.74</v>
      </c>
      <c r="I202" s="4">
        <f t="shared" ref="I202:O202" si="33">I199+I200+I201</f>
        <v>12.66</v>
      </c>
      <c r="J202" s="4">
        <f t="shared" si="33"/>
        <v>19.46</v>
      </c>
      <c r="K202" s="4">
        <f t="shared" si="33"/>
        <v>23.31</v>
      </c>
      <c r="L202" s="4">
        <f t="shared" si="33"/>
        <v>44.4</v>
      </c>
      <c r="M202" s="4">
        <f t="shared" si="33"/>
        <v>55.870000000000005</v>
      </c>
      <c r="N202" s="4">
        <f t="shared" si="33"/>
        <v>322.95</v>
      </c>
      <c r="O202" s="4">
        <f t="shared" si="33"/>
        <v>445.96999999999997</v>
      </c>
    </row>
    <row r="203" spans="2:15" ht="15" customHeight="1" x14ac:dyDescent="0.25">
      <c r="B203" s="45" t="s">
        <v>17</v>
      </c>
      <c r="C203" s="46"/>
      <c r="D203" s="46"/>
      <c r="E203" s="46"/>
      <c r="F203" s="10"/>
      <c r="G203" s="5"/>
      <c r="H203" s="5"/>
      <c r="I203" s="5"/>
      <c r="J203" s="5"/>
      <c r="K203" s="5"/>
      <c r="L203" s="5"/>
      <c r="M203" s="5"/>
      <c r="N203" s="5"/>
      <c r="O203" s="5"/>
    </row>
    <row r="204" spans="2:15" ht="15" customHeight="1" x14ac:dyDescent="0.25">
      <c r="B204" s="31" t="s">
        <v>57</v>
      </c>
      <c r="C204" s="32"/>
      <c r="D204" s="32"/>
      <c r="E204" s="33"/>
      <c r="F204" s="17">
        <v>150</v>
      </c>
      <c r="G204" s="17">
        <v>180</v>
      </c>
      <c r="H204" s="1">
        <v>0.12</v>
      </c>
      <c r="I204" s="1">
        <v>0.14000000000000001</v>
      </c>
      <c r="J204" s="1">
        <v>0.12</v>
      </c>
      <c r="K204" s="1">
        <v>0.14000000000000001</v>
      </c>
      <c r="L204" s="1">
        <v>17.91</v>
      </c>
      <c r="M204" s="1">
        <v>21.49</v>
      </c>
      <c r="N204" s="1">
        <v>73.95</v>
      </c>
      <c r="O204" s="1">
        <v>88.74</v>
      </c>
    </row>
    <row r="205" spans="2:15" ht="15" customHeight="1" x14ac:dyDescent="0.25">
      <c r="B205" s="28" t="s">
        <v>50</v>
      </c>
      <c r="C205" s="29"/>
      <c r="D205" s="29"/>
      <c r="E205" s="30"/>
      <c r="F205" s="5">
        <v>150</v>
      </c>
      <c r="G205" s="5">
        <v>150</v>
      </c>
      <c r="H205" s="5">
        <v>7.56</v>
      </c>
      <c r="I205" s="5">
        <v>7.56</v>
      </c>
      <c r="J205" s="5">
        <v>3.76</v>
      </c>
      <c r="K205" s="5">
        <v>3.76</v>
      </c>
      <c r="L205" s="5">
        <v>5.23</v>
      </c>
      <c r="M205" s="5">
        <v>5.23</v>
      </c>
      <c r="N205" s="5">
        <v>58.2</v>
      </c>
      <c r="O205" s="5">
        <v>58.2</v>
      </c>
    </row>
    <row r="206" spans="2:15" ht="15" customHeight="1" x14ac:dyDescent="0.25">
      <c r="B206" s="42" t="s">
        <v>11</v>
      </c>
      <c r="C206" s="37"/>
      <c r="D206" s="37"/>
      <c r="E206" s="38"/>
      <c r="F206" s="7">
        <v>0.12</v>
      </c>
      <c r="G206" s="7">
        <v>0.1</v>
      </c>
      <c r="H206" s="4">
        <f>H204+H205</f>
        <v>7.68</v>
      </c>
      <c r="I206" s="4">
        <f t="shared" ref="I206:O206" si="34">I204+I205</f>
        <v>7.6999999999999993</v>
      </c>
      <c r="J206" s="4">
        <f t="shared" si="34"/>
        <v>3.88</v>
      </c>
      <c r="K206" s="4">
        <f t="shared" si="34"/>
        <v>3.9</v>
      </c>
      <c r="L206" s="4">
        <f t="shared" si="34"/>
        <v>23.14</v>
      </c>
      <c r="M206" s="4">
        <f t="shared" si="34"/>
        <v>26.72</v>
      </c>
      <c r="N206" s="4">
        <f t="shared" si="34"/>
        <v>132.15</v>
      </c>
      <c r="O206" s="4">
        <f t="shared" si="34"/>
        <v>146.94</v>
      </c>
    </row>
    <row r="207" spans="2:15" ht="15" customHeight="1" x14ac:dyDescent="0.25">
      <c r="B207" s="42" t="s">
        <v>19</v>
      </c>
      <c r="C207" s="37"/>
      <c r="D207" s="37"/>
      <c r="E207" s="38"/>
      <c r="F207" s="7">
        <v>1</v>
      </c>
      <c r="G207" s="7">
        <v>1</v>
      </c>
      <c r="H207" s="4">
        <f t="shared" ref="H207:O207" si="35">H184+H192+H197+H202+H206</f>
        <v>38.590000000000003</v>
      </c>
      <c r="I207" s="4">
        <f t="shared" si="35"/>
        <v>49.02000000000001</v>
      </c>
      <c r="J207" s="4">
        <f t="shared" si="35"/>
        <v>43.92</v>
      </c>
      <c r="K207" s="4">
        <f t="shared" si="35"/>
        <v>53.62</v>
      </c>
      <c r="L207" s="4">
        <f t="shared" si="35"/>
        <v>202.84000000000003</v>
      </c>
      <c r="M207" s="4">
        <f t="shared" si="35"/>
        <v>257.84000000000003</v>
      </c>
      <c r="N207" s="4">
        <f t="shared" si="35"/>
        <v>1321.3600000000001</v>
      </c>
      <c r="O207" s="4">
        <f t="shared" si="35"/>
        <v>1784.4</v>
      </c>
    </row>
    <row r="208" spans="2:15" ht="15" customHeight="1" x14ac:dyDescent="0.25">
      <c r="B208" s="42" t="s">
        <v>20</v>
      </c>
      <c r="C208" s="37"/>
      <c r="D208" s="37"/>
      <c r="E208" s="38"/>
      <c r="F208" s="6"/>
      <c r="G208" s="6"/>
      <c r="H208" s="4">
        <v>1</v>
      </c>
      <c r="I208" s="4">
        <v>1</v>
      </c>
      <c r="J208" s="8">
        <f>J207/H207</f>
        <v>1.1381186835967867</v>
      </c>
      <c r="K208" s="8">
        <f>K207/I207</f>
        <v>1.0938392492860054</v>
      </c>
      <c r="L208" s="8">
        <f>L207/H207</f>
        <v>5.2562840114019176</v>
      </c>
      <c r="M208" s="8">
        <f>M207/I207</f>
        <v>5.2598939208486328</v>
      </c>
      <c r="N208" s="4"/>
      <c r="O208" s="4"/>
    </row>
    <row r="209" spans="2:15" ht="15" customHeight="1" x14ac:dyDescent="0.25">
      <c r="B209" s="44" t="s">
        <v>44</v>
      </c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</row>
    <row r="210" spans="2:15" ht="15" customHeight="1" x14ac:dyDescent="0.25">
      <c r="B210" s="44" t="s">
        <v>51</v>
      </c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</row>
    <row r="211" spans="2:15" ht="15" customHeight="1" x14ac:dyDescent="0.25">
      <c r="B211" s="51" t="s">
        <v>0</v>
      </c>
      <c r="C211" s="51"/>
      <c r="D211" s="51"/>
      <c r="E211" s="51"/>
      <c r="F211" s="27" t="s">
        <v>1</v>
      </c>
      <c r="G211" s="27"/>
      <c r="H211" s="27" t="s">
        <v>2</v>
      </c>
      <c r="I211" s="27"/>
      <c r="J211" s="27" t="s">
        <v>3</v>
      </c>
      <c r="K211" s="27"/>
      <c r="L211" s="27" t="s">
        <v>4</v>
      </c>
      <c r="M211" s="27"/>
      <c r="N211" s="27" t="s">
        <v>5</v>
      </c>
      <c r="O211" s="27"/>
    </row>
    <row r="212" spans="2:15" ht="15" customHeight="1" x14ac:dyDescent="0.25">
      <c r="B212" s="51"/>
      <c r="C212" s="51"/>
      <c r="D212" s="51"/>
      <c r="E212" s="51"/>
      <c r="F212" s="4" t="s">
        <v>6</v>
      </c>
      <c r="G212" s="4" t="s">
        <v>7</v>
      </c>
      <c r="H212" s="4" t="s">
        <v>6</v>
      </c>
      <c r="I212" s="4" t="s">
        <v>7</v>
      </c>
      <c r="J212" s="4" t="s">
        <v>6</v>
      </c>
      <c r="K212" s="4" t="s">
        <v>7</v>
      </c>
      <c r="L212" s="4" t="s">
        <v>6</v>
      </c>
      <c r="M212" s="4" t="s">
        <v>7</v>
      </c>
      <c r="N212" s="4" t="s">
        <v>6</v>
      </c>
      <c r="O212" s="4" t="s">
        <v>7</v>
      </c>
    </row>
    <row r="213" spans="2:15" ht="15" customHeight="1" x14ac:dyDescent="0.25">
      <c r="B213" s="51" t="s">
        <v>8</v>
      </c>
      <c r="C213" s="51"/>
      <c r="D213" s="51"/>
      <c r="E213" s="51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2:15" ht="15" customHeight="1" x14ac:dyDescent="0.25">
      <c r="B214" s="28" t="s">
        <v>117</v>
      </c>
      <c r="C214" s="29"/>
      <c r="D214" s="29"/>
      <c r="E214" s="30"/>
      <c r="F214" s="5">
        <v>130</v>
      </c>
      <c r="G214" s="5">
        <v>150</v>
      </c>
      <c r="H214" s="1">
        <v>4.17</v>
      </c>
      <c r="I214" s="1">
        <v>4.8099999999999996</v>
      </c>
      <c r="J214" s="1">
        <v>4.3899999999999997</v>
      </c>
      <c r="K214" s="1">
        <v>5.0599999999999996</v>
      </c>
      <c r="L214" s="1">
        <v>22.44</v>
      </c>
      <c r="M214" s="1">
        <v>25.89</v>
      </c>
      <c r="N214" s="1">
        <v>147.63999999999999</v>
      </c>
      <c r="O214" s="1">
        <v>170.35</v>
      </c>
    </row>
    <row r="215" spans="2:15" ht="15" customHeight="1" x14ac:dyDescent="0.25">
      <c r="B215" s="47" t="s">
        <v>68</v>
      </c>
      <c r="C215" s="48"/>
      <c r="D215" s="48"/>
      <c r="E215" s="49"/>
      <c r="F215" s="5">
        <v>150</v>
      </c>
      <c r="G215" s="5">
        <v>200</v>
      </c>
      <c r="H215" s="1">
        <v>2.64</v>
      </c>
      <c r="I215" s="1">
        <v>3.52</v>
      </c>
      <c r="J215" s="1">
        <v>1.97</v>
      </c>
      <c r="K215" s="1">
        <v>2.63</v>
      </c>
      <c r="L215" s="1">
        <v>17.04</v>
      </c>
      <c r="M215" s="1">
        <v>22.73</v>
      </c>
      <c r="N215" s="1">
        <v>97.26</v>
      </c>
      <c r="O215" s="1">
        <v>129.69</v>
      </c>
    </row>
    <row r="216" spans="2:15" ht="15" customHeight="1" x14ac:dyDescent="0.25">
      <c r="B216" s="47" t="s">
        <v>61</v>
      </c>
      <c r="C216" s="48"/>
      <c r="D216" s="48"/>
      <c r="E216" s="49"/>
      <c r="F216" s="5">
        <v>25</v>
      </c>
      <c r="G216" s="5">
        <v>35</v>
      </c>
      <c r="H216" s="1">
        <v>2.2599999999999998</v>
      </c>
      <c r="I216" s="1">
        <v>3.16</v>
      </c>
      <c r="J216" s="1">
        <v>3.32</v>
      </c>
      <c r="K216" s="1">
        <v>4.6500000000000004</v>
      </c>
      <c r="L216" s="1">
        <v>10.66</v>
      </c>
      <c r="M216" s="1">
        <v>14.95</v>
      </c>
      <c r="N216" s="1">
        <v>81.459999999999994</v>
      </c>
      <c r="O216" s="1">
        <v>114.05</v>
      </c>
    </row>
    <row r="217" spans="2:15" ht="15" customHeight="1" x14ac:dyDescent="0.25">
      <c r="B217" s="42" t="s">
        <v>11</v>
      </c>
      <c r="C217" s="37"/>
      <c r="D217" s="37"/>
      <c r="E217" s="38"/>
      <c r="F217" s="7">
        <v>0.23</v>
      </c>
      <c r="G217" s="7">
        <v>0.23</v>
      </c>
      <c r="H217" s="4">
        <f>H214+H215+H216</f>
        <v>9.07</v>
      </c>
      <c r="I217" s="26">
        <f t="shared" ref="I217:O217" si="36">I214+I215+I216</f>
        <v>11.49</v>
      </c>
      <c r="J217" s="26">
        <f t="shared" si="36"/>
        <v>9.68</v>
      </c>
      <c r="K217" s="26">
        <f t="shared" si="36"/>
        <v>12.34</v>
      </c>
      <c r="L217" s="26">
        <f t="shared" si="36"/>
        <v>50.14</v>
      </c>
      <c r="M217" s="26">
        <f t="shared" si="36"/>
        <v>63.570000000000007</v>
      </c>
      <c r="N217" s="26">
        <f t="shared" si="36"/>
        <v>326.35999999999996</v>
      </c>
      <c r="O217" s="26">
        <f t="shared" si="36"/>
        <v>414.09</v>
      </c>
    </row>
    <row r="218" spans="2:15" ht="15" customHeight="1" x14ac:dyDescent="0.25">
      <c r="B218" s="51" t="s">
        <v>12</v>
      </c>
      <c r="C218" s="51"/>
      <c r="D218" s="51"/>
      <c r="E218" s="51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2:15" ht="15" customHeight="1" x14ac:dyDescent="0.25">
      <c r="B219" s="52" t="s">
        <v>70</v>
      </c>
      <c r="C219" s="52"/>
      <c r="D219" s="52"/>
      <c r="E219" s="52"/>
      <c r="F219" s="2">
        <v>50</v>
      </c>
      <c r="G219" s="2">
        <v>60</v>
      </c>
      <c r="H219" s="1">
        <v>0.4</v>
      </c>
      <c r="I219" s="1">
        <v>0.48</v>
      </c>
      <c r="J219" s="1">
        <v>0.05</v>
      </c>
      <c r="K219" s="1">
        <v>0.06</v>
      </c>
      <c r="L219" s="1">
        <v>0.8</v>
      </c>
      <c r="M219" s="1">
        <v>0.96</v>
      </c>
      <c r="N219" s="1">
        <v>6.5</v>
      </c>
      <c r="O219" s="1">
        <v>7.8</v>
      </c>
    </row>
    <row r="220" spans="2:15" ht="15" customHeight="1" x14ac:dyDescent="0.25">
      <c r="B220" s="28" t="s">
        <v>87</v>
      </c>
      <c r="C220" s="29"/>
      <c r="D220" s="29"/>
      <c r="E220" s="30"/>
      <c r="F220" s="1" t="s">
        <v>27</v>
      </c>
      <c r="G220" s="1" t="s">
        <v>28</v>
      </c>
      <c r="H220" s="5">
        <v>1.02</v>
      </c>
      <c r="I220" s="5">
        <v>1.37</v>
      </c>
      <c r="J220" s="5">
        <v>1.7</v>
      </c>
      <c r="K220" s="5">
        <v>3.72</v>
      </c>
      <c r="L220" s="5">
        <v>6.81</v>
      </c>
      <c r="M220" s="5">
        <v>9.1</v>
      </c>
      <c r="N220" s="5">
        <v>49.61</v>
      </c>
      <c r="O220" s="5">
        <v>79.61</v>
      </c>
    </row>
    <row r="221" spans="2:15" ht="15" customHeight="1" x14ac:dyDescent="0.25">
      <c r="B221" s="28" t="s">
        <v>63</v>
      </c>
      <c r="C221" s="29"/>
      <c r="D221" s="29"/>
      <c r="E221" s="30"/>
      <c r="F221" s="1"/>
      <c r="G221" s="1">
        <v>15</v>
      </c>
      <c r="H221" s="1"/>
      <c r="I221" s="1">
        <v>4.67</v>
      </c>
      <c r="J221" s="1"/>
      <c r="K221" s="1">
        <v>4</v>
      </c>
      <c r="L221" s="1"/>
      <c r="M221" s="1">
        <v>0.05</v>
      </c>
      <c r="N221" s="1"/>
      <c r="O221" s="1">
        <v>54.99</v>
      </c>
    </row>
    <row r="222" spans="2:15" ht="15" customHeight="1" x14ac:dyDescent="0.25">
      <c r="B222" s="39" t="s">
        <v>118</v>
      </c>
      <c r="C222" s="40"/>
      <c r="D222" s="40"/>
      <c r="E222" s="41"/>
      <c r="F222" s="1">
        <v>50</v>
      </c>
      <c r="G222" s="1">
        <v>70</v>
      </c>
      <c r="H222" s="1">
        <v>8.8699999999999992</v>
      </c>
      <c r="I222" s="1">
        <v>12.41</v>
      </c>
      <c r="J222" s="1">
        <v>5.66</v>
      </c>
      <c r="K222" s="1">
        <v>7.72</v>
      </c>
      <c r="L222" s="1">
        <v>3.41</v>
      </c>
      <c r="M222" s="1">
        <v>4.7699999999999996</v>
      </c>
      <c r="N222" s="1">
        <v>108.4</v>
      </c>
      <c r="O222" s="1">
        <v>155.76</v>
      </c>
    </row>
    <row r="223" spans="2:15" ht="15" customHeight="1" x14ac:dyDescent="0.25">
      <c r="B223" s="47" t="s">
        <v>56</v>
      </c>
      <c r="C223" s="48"/>
      <c r="D223" s="48"/>
      <c r="E223" s="49"/>
      <c r="F223" s="5">
        <v>100</v>
      </c>
      <c r="G223" s="5">
        <v>150</v>
      </c>
      <c r="H223" s="5">
        <v>2.1800000000000002</v>
      </c>
      <c r="I223" s="5">
        <v>3.27</v>
      </c>
      <c r="J223" s="5">
        <v>3.11</v>
      </c>
      <c r="K223" s="5">
        <v>4.72</v>
      </c>
      <c r="L223" s="5">
        <v>14.66</v>
      </c>
      <c r="M223" s="5">
        <v>22.03</v>
      </c>
      <c r="N223" s="5">
        <v>95.59</v>
      </c>
      <c r="O223" s="5">
        <v>144.03</v>
      </c>
    </row>
    <row r="224" spans="2:15" ht="15" customHeight="1" x14ac:dyDescent="0.25">
      <c r="B224" s="39" t="s">
        <v>57</v>
      </c>
      <c r="C224" s="40"/>
      <c r="D224" s="40"/>
      <c r="E224" s="41"/>
      <c r="F224" s="2">
        <v>150</v>
      </c>
      <c r="G224" s="2">
        <v>200</v>
      </c>
      <c r="H224" s="1">
        <v>0.12</v>
      </c>
      <c r="I224" s="1">
        <v>0.16</v>
      </c>
      <c r="J224" s="1">
        <v>0.12</v>
      </c>
      <c r="K224" s="1">
        <v>0.16</v>
      </c>
      <c r="L224" s="1">
        <v>17.91</v>
      </c>
      <c r="M224" s="1">
        <v>23.88</v>
      </c>
      <c r="N224" s="1">
        <v>73.95</v>
      </c>
      <c r="O224" s="1">
        <v>98.6</v>
      </c>
    </row>
    <row r="225" spans="2:15" ht="15" customHeight="1" x14ac:dyDescent="0.25">
      <c r="B225" s="28" t="s">
        <v>14</v>
      </c>
      <c r="C225" s="29"/>
      <c r="D225" s="29"/>
      <c r="E225" s="30"/>
      <c r="F225" s="5">
        <v>30</v>
      </c>
      <c r="G225" s="5">
        <v>60</v>
      </c>
      <c r="H225" s="1">
        <v>1.98</v>
      </c>
      <c r="I225" s="1">
        <v>3.96</v>
      </c>
      <c r="J225" s="1">
        <v>0.36</v>
      </c>
      <c r="K225" s="1">
        <v>0.72</v>
      </c>
      <c r="L225" s="1">
        <v>10.02</v>
      </c>
      <c r="M225" s="1">
        <v>20.04</v>
      </c>
      <c r="N225" s="1">
        <v>52.2</v>
      </c>
      <c r="O225" s="1">
        <v>104.4</v>
      </c>
    </row>
    <row r="226" spans="2:15" ht="15" customHeight="1" x14ac:dyDescent="0.25">
      <c r="B226" s="42" t="s">
        <v>11</v>
      </c>
      <c r="C226" s="37"/>
      <c r="D226" s="37"/>
      <c r="E226" s="38"/>
      <c r="F226" s="7">
        <v>0.34</v>
      </c>
      <c r="G226" s="7">
        <v>0.32</v>
      </c>
      <c r="H226" s="4">
        <f>H219+H220+H221+H222+H223+H224+H225</f>
        <v>14.569999999999999</v>
      </c>
      <c r="I226" s="4">
        <f t="shared" ref="I226:O226" si="37">I219+I220+I221+I222+I223+I224+I225</f>
        <v>26.32</v>
      </c>
      <c r="J226" s="4">
        <f t="shared" si="37"/>
        <v>10.999999999999998</v>
      </c>
      <c r="K226" s="4">
        <f t="shared" si="37"/>
        <v>21.099999999999998</v>
      </c>
      <c r="L226" s="4">
        <f t="shared" si="37"/>
        <v>53.61</v>
      </c>
      <c r="M226" s="4">
        <f t="shared" si="37"/>
        <v>80.829999999999984</v>
      </c>
      <c r="N226" s="4">
        <f t="shared" si="37"/>
        <v>386.25</v>
      </c>
      <c r="O226" s="4">
        <f t="shared" si="37"/>
        <v>645.18999999999994</v>
      </c>
    </row>
    <row r="227" spans="2:15" ht="15" customHeight="1" x14ac:dyDescent="0.25">
      <c r="B227" s="45" t="s">
        <v>15</v>
      </c>
      <c r="C227" s="46"/>
      <c r="D227" s="46"/>
      <c r="E227" s="50"/>
      <c r="F227" s="5"/>
      <c r="G227" s="5"/>
      <c r="H227" s="5"/>
      <c r="I227" s="5"/>
      <c r="J227" s="5"/>
      <c r="K227" s="5"/>
      <c r="L227" s="5"/>
      <c r="M227" s="5"/>
      <c r="N227" s="5"/>
      <c r="O227" s="5"/>
    </row>
    <row r="228" spans="2:15" ht="15" customHeight="1" x14ac:dyDescent="0.25">
      <c r="B228" s="34" t="s">
        <v>34</v>
      </c>
      <c r="C228" s="35"/>
      <c r="D228" s="35"/>
      <c r="E228" s="36"/>
      <c r="F228" s="5">
        <v>150</v>
      </c>
      <c r="G228" s="5">
        <v>150</v>
      </c>
      <c r="H228" s="5">
        <v>4.3499999999999996</v>
      </c>
      <c r="I228" s="5">
        <v>4.3499999999999996</v>
      </c>
      <c r="J228" s="5">
        <v>4.8</v>
      </c>
      <c r="K228" s="5">
        <v>4.8</v>
      </c>
      <c r="L228" s="5">
        <v>6</v>
      </c>
      <c r="M228" s="5">
        <v>6</v>
      </c>
      <c r="N228" s="5">
        <v>88.5</v>
      </c>
      <c r="O228" s="5">
        <v>88.5</v>
      </c>
    </row>
    <row r="229" spans="2:15" ht="15" customHeight="1" x14ac:dyDescent="0.25">
      <c r="B229" s="28" t="s">
        <v>22</v>
      </c>
      <c r="C229" s="29"/>
      <c r="D229" s="29"/>
      <c r="E229" s="30"/>
      <c r="F229" s="5">
        <v>20</v>
      </c>
      <c r="G229" s="5">
        <v>20</v>
      </c>
      <c r="H229" s="5">
        <v>2.08</v>
      </c>
      <c r="I229" s="5">
        <v>2.08</v>
      </c>
      <c r="J229" s="5">
        <v>0.68</v>
      </c>
      <c r="K229" s="5">
        <v>0.68</v>
      </c>
      <c r="L229" s="5">
        <v>9.9</v>
      </c>
      <c r="M229" s="5">
        <v>9.9</v>
      </c>
      <c r="N229" s="5">
        <v>54</v>
      </c>
      <c r="O229" s="5">
        <v>54</v>
      </c>
    </row>
    <row r="230" spans="2:15" ht="15" customHeight="1" x14ac:dyDescent="0.25">
      <c r="B230" s="28" t="s">
        <v>18</v>
      </c>
      <c r="C230" s="29"/>
      <c r="D230" s="29"/>
      <c r="E230" s="30"/>
      <c r="F230" s="5">
        <v>150</v>
      </c>
      <c r="G230" s="5">
        <v>180</v>
      </c>
      <c r="H230" s="1">
        <v>0.6</v>
      </c>
      <c r="I230" s="1">
        <v>0.72</v>
      </c>
      <c r="J230" s="1">
        <v>0.6</v>
      </c>
      <c r="K230" s="1">
        <v>0.72</v>
      </c>
      <c r="L230" s="1">
        <v>14.7</v>
      </c>
      <c r="M230" s="1">
        <v>17.64</v>
      </c>
      <c r="N230" s="1">
        <v>70.5</v>
      </c>
      <c r="O230" s="1">
        <v>84.6</v>
      </c>
    </row>
    <row r="231" spans="2:15" ht="15" customHeight="1" x14ac:dyDescent="0.25">
      <c r="B231" s="42" t="s">
        <v>11</v>
      </c>
      <c r="C231" s="37"/>
      <c r="D231" s="37"/>
      <c r="E231" s="38"/>
      <c r="F231" s="7">
        <v>0.11</v>
      </c>
      <c r="G231" s="7">
        <v>0.12</v>
      </c>
      <c r="H231" s="4">
        <f>H228+H229+H230</f>
        <v>7.0299999999999994</v>
      </c>
      <c r="I231" s="26">
        <f t="shared" ref="I231:O231" si="38">I228+I229+I230</f>
        <v>7.1499999999999995</v>
      </c>
      <c r="J231" s="26">
        <f t="shared" si="38"/>
        <v>6.0799999999999992</v>
      </c>
      <c r="K231" s="26">
        <f t="shared" si="38"/>
        <v>6.1999999999999993</v>
      </c>
      <c r="L231" s="26">
        <f t="shared" si="38"/>
        <v>30.6</v>
      </c>
      <c r="M231" s="26">
        <f t="shared" si="38"/>
        <v>33.54</v>
      </c>
      <c r="N231" s="26">
        <f t="shared" si="38"/>
        <v>213</v>
      </c>
      <c r="O231" s="26">
        <f t="shared" si="38"/>
        <v>227.1</v>
      </c>
    </row>
    <row r="232" spans="2:15" ht="15" customHeight="1" x14ac:dyDescent="0.25">
      <c r="B232" s="51" t="s">
        <v>37</v>
      </c>
      <c r="C232" s="51"/>
      <c r="D232" s="51"/>
      <c r="E232" s="51"/>
      <c r="F232" s="5"/>
      <c r="G232" s="5"/>
      <c r="H232" s="5"/>
      <c r="I232" s="5"/>
      <c r="J232" s="5"/>
      <c r="K232" s="5"/>
      <c r="L232" s="5"/>
      <c r="M232" s="5"/>
      <c r="N232" s="5"/>
      <c r="O232" s="5"/>
    </row>
    <row r="233" spans="2:15" ht="15" customHeight="1" x14ac:dyDescent="0.25">
      <c r="B233" s="31" t="s">
        <v>88</v>
      </c>
      <c r="C233" s="32"/>
      <c r="D233" s="32"/>
      <c r="E233" s="33"/>
      <c r="F233" s="17">
        <v>40</v>
      </c>
      <c r="G233" s="17">
        <v>40</v>
      </c>
      <c r="H233" s="1">
        <v>1.1299999999999999</v>
      </c>
      <c r="I233" s="1">
        <v>1.1299999999999999</v>
      </c>
      <c r="J233" s="1">
        <v>0.104</v>
      </c>
      <c r="K233" s="1">
        <v>0.104</v>
      </c>
      <c r="L233" s="1">
        <v>3.29</v>
      </c>
      <c r="M233" s="1">
        <v>3.29</v>
      </c>
      <c r="N233" s="1">
        <v>19.079999999999998</v>
      </c>
      <c r="O233" s="1">
        <v>19.079999999999998</v>
      </c>
    </row>
    <row r="234" spans="2:15" ht="15" customHeight="1" x14ac:dyDescent="0.25">
      <c r="B234" s="31" t="s">
        <v>82</v>
      </c>
      <c r="C234" s="32"/>
      <c r="D234" s="32"/>
      <c r="E234" s="33"/>
      <c r="F234" s="17" t="s">
        <v>119</v>
      </c>
      <c r="G234" s="17" t="s">
        <v>120</v>
      </c>
      <c r="H234" s="1">
        <v>11.16</v>
      </c>
      <c r="I234" s="1">
        <v>13.95</v>
      </c>
      <c r="J234" s="1">
        <v>20.69</v>
      </c>
      <c r="K234" s="1">
        <v>25.86</v>
      </c>
      <c r="L234" s="1">
        <v>2.09</v>
      </c>
      <c r="M234" s="1">
        <v>2.61</v>
      </c>
      <c r="N234" s="1">
        <v>143.72999999999999</v>
      </c>
      <c r="O234" s="1">
        <v>204.66</v>
      </c>
    </row>
    <row r="235" spans="2:15" ht="15" customHeight="1" x14ac:dyDescent="0.25">
      <c r="B235" s="28" t="s">
        <v>55</v>
      </c>
      <c r="C235" s="29"/>
      <c r="D235" s="29"/>
      <c r="E235" s="30"/>
      <c r="F235" s="17">
        <v>150</v>
      </c>
      <c r="G235" s="17">
        <v>200</v>
      </c>
      <c r="H235" s="5">
        <v>1.05</v>
      </c>
      <c r="I235" s="5">
        <v>1.4</v>
      </c>
      <c r="J235" s="5">
        <v>0.15</v>
      </c>
      <c r="K235" s="5">
        <v>0.2</v>
      </c>
      <c r="L235" s="5">
        <v>19.8</v>
      </c>
      <c r="M235" s="5">
        <v>26.4</v>
      </c>
      <c r="N235" s="5">
        <v>90</v>
      </c>
      <c r="O235" s="5">
        <v>120</v>
      </c>
    </row>
    <row r="236" spans="2:15" ht="15" customHeight="1" x14ac:dyDescent="0.25">
      <c r="B236" s="47" t="s">
        <v>10</v>
      </c>
      <c r="C236" s="48"/>
      <c r="D236" s="48"/>
      <c r="E236" s="49"/>
      <c r="F236" s="5">
        <v>25</v>
      </c>
      <c r="G236" s="5">
        <v>25</v>
      </c>
      <c r="H236" s="1">
        <v>1.88</v>
      </c>
      <c r="I236" s="1">
        <v>1.88</v>
      </c>
      <c r="J236" s="1">
        <v>2.95</v>
      </c>
      <c r="K236" s="1">
        <v>2.95</v>
      </c>
      <c r="L236" s="1">
        <v>18.73</v>
      </c>
      <c r="M236" s="1">
        <v>18.73</v>
      </c>
      <c r="N236" s="1">
        <v>104.28</v>
      </c>
      <c r="O236" s="1">
        <v>104.28</v>
      </c>
    </row>
    <row r="237" spans="2:15" ht="15" customHeight="1" x14ac:dyDescent="0.25">
      <c r="B237" s="42" t="s">
        <v>11</v>
      </c>
      <c r="C237" s="37"/>
      <c r="D237" s="37"/>
      <c r="E237" s="38"/>
      <c r="F237" s="7">
        <v>0.25</v>
      </c>
      <c r="G237" s="7">
        <v>0.25</v>
      </c>
      <c r="H237" s="4">
        <f>H233+H234+H235+H236</f>
        <v>15.219999999999999</v>
      </c>
      <c r="I237" s="26">
        <f t="shared" ref="I237:O237" si="39">I233+I234+I235+I236</f>
        <v>18.359999999999996</v>
      </c>
      <c r="J237" s="26">
        <f t="shared" si="39"/>
        <v>23.893999999999998</v>
      </c>
      <c r="K237" s="26">
        <f t="shared" si="39"/>
        <v>29.113999999999997</v>
      </c>
      <c r="L237" s="26">
        <f t="shared" si="39"/>
        <v>43.91</v>
      </c>
      <c r="M237" s="26">
        <f t="shared" si="39"/>
        <v>51.03</v>
      </c>
      <c r="N237" s="26">
        <f t="shared" si="39"/>
        <v>357.09000000000003</v>
      </c>
      <c r="O237" s="26">
        <f t="shared" si="39"/>
        <v>448.02</v>
      </c>
    </row>
    <row r="238" spans="2:15" ht="15" customHeight="1" x14ac:dyDescent="0.25">
      <c r="B238" s="45" t="s">
        <v>17</v>
      </c>
      <c r="C238" s="46"/>
      <c r="D238" s="46"/>
      <c r="E238" s="50"/>
      <c r="F238" s="10"/>
      <c r="G238" s="5"/>
      <c r="H238" s="5"/>
      <c r="I238" s="5"/>
      <c r="J238" s="5"/>
      <c r="K238" s="5"/>
      <c r="L238" s="5"/>
      <c r="M238" s="5"/>
      <c r="N238" s="5"/>
      <c r="O238" s="5"/>
    </row>
    <row r="239" spans="2:15" ht="15" customHeight="1" x14ac:dyDescent="0.25">
      <c r="B239" s="28" t="s">
        <v>36</v>
      </c>
      <c r="C239" s="29"/>
      <c r="D239" s="29"/>
      <c r="E239" s="30"/>
      <c r="F239" s="5">
        <v>130</v>
      </c>
      <c r="G239" s="5">
        <v>150</v>
      </c>
      <c r="H239" s="5">
        <v>1.44</v>
      </c>
      <c r="I239" s="5">
        <v>1.74</v>
      </c>
      <c r="J239" s="5">
        <v>3.08</v>
      </c>
      <c r="K239" s="5">
        <v>3.55</v>
      </c>
      <c r="L239" s="5">
        <v>11.42</v>
      </c>
      <c r="M239" s="5">
        <v>14.36</v>
      </c>
      <c r="N239" s="5">
        <v>40.229999999999997</v>
      </c>
      <c r="O239" s="5">
        <v>47.26</v>
      </c>
    </row>
    <row r="240" spans="2:15" ht="15" customHeight="1" x14ac:dyDescent="0.25">
      <c r="B240" s="28" t="s">
        <v>38</v>
      </c>
      <c r="C240" s="29"/>
      <c r="D240" s="29"/>
      <c r="E240" s="30"/>
      <c r="F240" s="5">
        <v>20</v>
      </c>
      <c r="G240" s="5">
        <v>20</v>
      </c>
      <c r="H240" s="5">
        <v>2.08</v>
      </c>
      <c r="I240" s="5">
        <v>2.08</v>
      </c>
      <c r="J240" s="5">
        <v>0.68</v>
      </c>
      <c r="K240" s="5">
        <v>1.02</v>
      </c>
      <c r="L240" s="5">
        <v>9.9</v>
      </c>
      <c r="M240" s="5">
        <v>9.9</v>
      </c>
      <c r="N240" s="5">
        <v>54</v>
      </c>
      <c r="O240" s="5">
        <v>54</v>
      </c>
    </row>
    <row r="241" spans="2:15" ht="15" customHeight="1" x14ac:dyDescent="0.25">
      <c r="B241" s="42" t="s">
        <v>11</v>
      </c>
      <c r="C241" s="37"/>
      <c r="D241" s="37"/>
      <c r="E241" s="38"/>
      <c r="F241" s="7">
        <v>7.0000000000000007E-2</v>
      </c>
      <c r="G241" s="7">
        <v>0.08</v>
      </c>
      <c r="H241" s="4">
        <f>H239+H240</f>
        <v>3.52</v>
      </c>
      <c r="I241" s="4">
        <f t="shared" ref="I241:O241" si="40">I239+I240</f>
        <v>3.8200000000000003</v>
      </c>
      <c r="J241" s="4">
        <f t="shared" si="40"/>
        <v>3.7600000000000002</v>
      </c>
      <c r="K241" s="4">
        <f t="shared" si="40"/>
        <v>4.57</v>
      </c>
      <c r="L241" s="4">
        <f t="shared" si="40"/>
        <v>21.32</v>
      </c>
      <c r="M241" s="4">
        <f t="shared" si="40"/>
        <v>24.259999999999998</v>
      </c>
      <c r="N241" s="4">
        <f t="shared" si="40"/>
        <v>94.22999999999999</v>
      </c>
      <c r="O241" s="4">
        <f t="shared" si="40"/>
        <v>101.25999999999999</v>
      </c>
    </row>
    <row r="242" spans="2:15" ht="15" customHeight="1" x14ac:dyDescent="0.25">
      <c r="B242" s="61" t="s">
        <v>19</v>
      </c>
      <c r="C242" s="62"/>
      <c r="D242" s="62"/>
      <c r="E242" s="63"/>
      <c r="F242" s="12">
        <v>1</v>
      </c>
      <c r="G242" s="12">
        <v>1</v>
      </c>
      <c r="H242" s="13">
        <f t="shared" ref="H242:O242" si="41">H217+H226+H231+H237+H241</f>
        <v>49.410000000000004</v>
      </c>
      <c r="I242" s="13">
        <f t="shared" si="41"/>
        <v>67.139999999999986</v>
      </c>
      <c r="J242" s="13">
        <f t="shared" si="41"/>
        <v>54.413999999999994</v>
      </c>
      <c r="K242" s="13">
        <f t="shared" si="41"/>
        <v>73.323999999999984</v>
      </c>
      <c r="L242" s="13">
        <f t="shared" si="41"/>
        <v>199.57999999999998</v>
      </c>
      <c r="M242" s="13">
        <f t="shared" si="41"/>
        <v>253.22999999999996</v>
      </c>
      <c r="N242" s="13">
        <f t="shared" si="41"/>
        <v>1376.9299999999998</v>
      </c>
      <c r="O242" s="13">
        <f t="shared" si="41"/>
        <v>1835.6599999999999</v>
      </c>
    </row>
    <row r="243" spans="2:15" ht="15" customHeight="1" x14ac:dyDescent="0.25">
      <c r="B243" s="61" t="s">
        <v>20</v>
      </c>
      <c r="C243" s="62"/>
      <c r="D243" s="62"/>
      <c r="E243" s="63"/>
      <c r="F243" s="14"/>
      <c r="G243" s="14"/>
      <c r="H243" s="13">
        <v>1</v>
      </c>
      <c r="I243" s="13">
        <v>1</v>
      </c>
      <c r="J243" s="15">
        <f>J242/H242</f>
        <v>1.1012750455373403</v>
      </c>
      <c r="K243" s="15">
        <f>K242/I242</f>
        <v>1.0921060470658326</v>
      </c>
      <c r="L243" s="15">
        <f>L242/H242</f>
        <v>4.0392633070228694</v>
      </c>
      <c r="M243" s="15">
        <f>M242/I242</f>
        <v>3.7716711349419128</v>
      </c>
      <c r="N243" s="13"/>
      <c r="O243" s="13"/>
    </row>
    <row r="244" spans="2:15" ht="15" customHeight="1" x14ac:dyDescent="0.25">
      <c r="B244" s="44" t="s">
        <v>48</v>
      </c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</row>
    <row r="245" spans="2:15" ht="15" customHeight="1" x14ac:dyDescent="0.25">
      <c r="B245" s="44" t="s">
        <v>51</v>
      </c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</row>
    <row r="246" spans="2:15" ht="15" customHeight="1" x14ac:dyDescent="0.25">
      <c r="B246" s="55" t="s">
        <v>0</v>
      </c>
      <c r="C246" s="56"/>
      <c r="D246" s="56"/>
      <c r="E246" s="57"/>
      <c r="F246" s="27" t="s">
        <v>1</v>
      </c>
      <c r="G246" s="27"/>
      <c r="H246" s="27" t="s">
        <v>2</v>
      </c>
      <c r="I246" s="27"/>
      <c r="J246" s="27" t="s">
        <v>3</v>
      </c>
      <c r="K246" s="27"/>
      <c r="L246" s="27" t="s">
        <v>4</v>
      </c>
      <c r="M246" s="27"/>
      <c r="N246" s="27" t="s">
        <v>5</v>
      </c>
      <c r="O246" s="27"/>
    </row>
    <row r="247" spans="2:15" ht="15" customHeight="1" x14ac:dyDescent="0.25">
      <c r="B247" s="58"/>
      <c r="C247" s="59"/>
      <c r="D247" s="59"/>
      <c r="E247" s="60"/>
      <c r="F247" s="4" t="s">
        <v>6</v>
      </c>
      <c r="G247" s="4" t="s">
        <v>7</v>
      </c>
      <c r="H247" s="4" t="s">
        <v>6</v>
      </c>
      <c r="I247" s="4" t="s">
        <v>7</v>
      </c>
      <c r="J247" s="4" t="s">
        <v>6</v>
      </c>
      <c r="K247" s="4" t="s">
        <v>7</v>
      </c>
      <c r="L247" s="4" t="s">
        <v>6</v>
      </c>
      <c r="M247" s="4" t="s">
        <v>7</v>
      </c>
      <c r="N247" s="4" t="s">
        <v>6</v>
      </c>
      <c r="O247" s="4" t="s">
        <v>7</v>
      </c>
    </row>
    <row r="248" spans="2:15" ht="15" customHeight="1" x14ac:dyDescent="0.25">
      <c r="B248" s="45" t="s">
        <v>8</v>
      </c>
      <c r="C248" s="46"/>
      <c r="D248" s="46"/>
      <c r="E248" s="50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2:15" ht="15" customHeight="1" x14ac:dyDescent="0.25">
      <c r="B249" s="28" t="s">
        <v>30</v>
      </c>
      <c r="C249" s="29"/>
      <c r="D249" s="29"/>
      <c r="E249" s="30"/>
      <c r="F249" s="1">
        <v>130</v>
      </c>
      <c r="G249" s="1">
        <v>150</v>
      </c>
      <c r="H249" s="1">
        <v>3.99</v>
      </c>
      <c r="I249" s="1">
        <v>4.5999999999999996</v>
      </c>
      <c r="J249" s="1">
        <v>4.51</v>
      </c>
      <c r="K249" s="1">
        <v>5.2</v>
      </c>
      <c r="L249" s="1">
        <v>18.39</v>
      </c>
      <c r="M249" s="1">
        <v>21.21</v>
      </c>
      <c r="N249" s="1">
        <v>131.4</v>
      </c>
      <c r="O249" s="1">
        <v>151.61000000000001</v>
      </c>
    </row>
    <row r="250" spans="2:15" ht="15" customHeight="1" x14ac:dyDescent="0.25">
      <c r="B250" s="31" t="s">
        <v>122</v>
      </c>
      <c r="C250" s="32"/>
      <c r="D250" s="32"/>
      <c r="E250" s="33"/>
      <c r="F250" s="1" t="s">
        <v>32</v>
      </c>
      <c r="G250" s="1" t="s">
        <v>33</v>
      </c>
      <c r="H250" s="1">
        <v>0.08</v>
      </c>
      <c r="I250" s="1">
        <v>0.1</v>
      </c>
      <c r="J250" s="1">
        <v>0.02</v>
      </c>
      <c r="K250" s="1">
        <v>0.02</v>
      </c>
      <c r="L250" s="1">
        <v>7.65</v>
      </c>
      <c r="M250" s="1">
        <v>10.199999999999999</v>
      </c>
      <c r="N250" s="1">
        <v>31.82</v>
      </c>
      <c r="O250" s="1">
        <v>42.53</v>
      </c>
    </row>
    <row r="251" spans="2:15" ht="15" customHeight="1" x14ac:dyDescent="0.25">
      <c r="B251" s="28" t="s">
        <v>23</v>
      </c>
      <c r="C251" s="29"/>
      <c r="D251" s="29"/>
      <c r="E251" s="30"/>
      <c r="F251" s="1">
        <v>25</v>
      </c>
      <c r="G251" s="1">
        <v>35</v>
      </c>
      <c r="H251" s="1">
        <v>3.51</v>
      </c>
      <c r="I251" s="1">
        <v>4.0999999999999996</v>
      </c>
      <c r="J251" s="1">
        <v>5.27</v>
      </c>
      <c r="K251" s="1">
        <v>6.14</v>
      </c>
      <c r="L251" s="1">
        <v>8.69</v>
      </c>
      <c r="M251" s="1">
        <v>10.130000000000001</v>
      </c>
      <c r="N251" s="1">
        <v>97.86</v>
      </c>
      <c r="O251" s="1">
        <v>114.17</v>
      </c>
    </row>
    <row r="252" spans="2:15" ht="15" customHeight="1" x14ac:dyDescent="0.25">
      <c r="B252" s="42" t="s">
        <v>11</v>
      </c>
      <c r="C252" s="37"/>
      <c r="D252" s="37"/>
      <c r="E252" s="38"/>
      <c r="F252" s="7">
        <v>0.2</v>
      </c>
      <c r="G252" s="7">
        <v>0.21</v>
      </c>
      <c r="H252" s="4">
        <f>H249+H250+H251</f>
        <v>7.58</v>
      </c>
      <c r="I252" s="4">
        <f t="shared" ref="I252:O252" si="42">I249+I250+I251</f>
        <v>8.7999999999999989</v>
      </c>
      <c r="J252" s="4">
        <f t="shared" si="42"/>
        <v>9.7999999999999989</v>
      </c>
      <c r="K252" s="4">
        <f t="shared" si="42"/>
        <v>11.36</v>
      </c>
      <c r="L252" s="4">
        <f t="shared" si="42"/>
        <v>34.729999999999997</v>
      </c>
      <c r="M252" s="4">
        <f t="shared" si="42"/>
        <v>41.54</v>
      </c>
      <c r="N252" s="4">
        <f t="shared" si="42"/>
        <v>261.08</v>
      </c>
      <c r="O252" s="4">
        <f t="shared" si="42"/>
        <v>308.31</v>
      </c>
    </row>
    <row r="253" spans="2:15" ht="15" customHeight="1" x14ac:dyDescent="0.25">
      <c r="B253" s="66" t="s">
        <v>12</v>
      </c>
      <c r="C253" s="67"/>
      <c r="D253" s="67"/>
      <c r="E253" s="68"/>
      <c r="F253" s="6"/>
      <c r="G253" s="5"/>
      <c r="H253" s="5"/>
      <c r="I253" s="5"/>
      <c r="J253" s="5"/>
      <c r="K253" s="5"/>
      <c r="L253" s="5"/>
      <c r="M253" s="5"/>
      <c r="N253" s="5"/>
      <c r="O253" s="5"/>
    </row>
    <row r="254" spans="2:15" ht="15" customHeight="1" x14ac:dyDescent="0.25">
      <c r="B254" s="31" t="s">
        <v>90</v>
      </c>
      <c r="C254" s="32"/>
      <c r="D254" s="32"/>
      <c r="E254" s="33"/>
      <c r="F254" s="2">
        <v>50</v>
      </c>
      <c r="G254" s="2">
        <v>60</v>
      </c>
      <c r="H254" s="2">
        <v>0.63</v>
      </c>
      <c r="I254" s="2">
        <v>0.76</v>
      </c>
      <c r="J254" s="2">
        <v>2.0699999999999998</v>
      </c>
      <c r="K254" s="2">
        <v>2.48</v>
      </c>
      <c r="L254" s="2">
        <v>3.86</v>
      </c>
      <c r="M254" s="2">
        <v>4.63</v>
      </c>
      <c r="N254" s="2">
        <v>37.450000000000003</v>
      </c>
      <c r="O254" s="2">
        <v>44.94</v>
      </c>
    </row>
    <row r="255" spans="2:15" ht="15" customHeight="1" x14ac:dyDescent="0.25">
      <c r="B255" s="47" t="s">
        <v>71</v>
      </c>
      <c r="C255" s="48"/>
      <c r="D255" s="48"/>
      <c r="E255" s="49"/>
      <c r="F255" s="1">
        <v>150</v>
      </c>
      <c r="G255" s="1"/>
      <c r="H255" s="1">
        <v>3.4</v>
      </c>
      <c r="I255" s="1"/>
      <c r="J255" s="1">
        <v>3</v>
      </c>
      <c r="K255" s="1"/>
      <c r="L255" s="1">
        <v>12.74</v>
      </c>
      <c r="M255" s="1"/>
      <c r="N255" s="1">
        <v>93.14</v>
      </c>
      <c r="O255" s="1"/>
    </row>
    <row r="256" spans="2:15" ht="15" customHeight="1" x14ac:dyDescent="0.25">
      <c r="B256" s="47" t="s">
        <v>121</v>
      </c>
      <c r="C256" s="48"/>
      <c r="D256" s="48"/>
      <c r="E256" s="49"/>
      <c r="F256" s="5"/>
      <c r="G256" s="5" t="s">
        <v>65</v>
      </c>
      <c r="H256" s="5"/>
      <c r="I256" s="1">
        <v>8.84</v>
      </c>
      <c r="J256" s="1"/>
      <c r="K256" s="1">
        <v>7.16</v>
      </c>
      <c r="L256" s="1"/>
      <c r="M256" s="1">
        <v>16.079999999999998</v>
      </c>
      <c r="N256" s="1"/>
      <c r="O256" s="1">
        <v>136.27000000000001</v>
      </c>
    </row>
    <row r="257" spans="2:15" ht="15" customHeight="1" x14ac:dyDescent="0.25">
      <c r="B257" s="47" t="s">
        <v>123</v>
      </c>
      <c r="C257" s="48"/>
      <c r="D257" s="48"/>
      <c r="E257" s="49"/>
      <c r="F257" s="5">
        <v>60</v>
      </c>
      <c r="G257" s="5">
        <v>70</v>
      </c>
      <c r="H257" s="1">
        <v>10.42</v>
      </c>
      <c r="I257" s="1">
        <v>14.57</v>
      </c>
      <c r="J257" s="1">
        <v>11.42</v>
      </c>
      <c r="K257" s="1">
        <v>16.16</v>
      </c>
      <c r="L257" s="1">
        <v>3.38</v>
      </c>
      <c r="M257" s="1">
        <v>4.71</v>
      </c>
      <c r="N257" s="1">
        <v>158.27000000000001</v>
      </c>
      <c r="O257" s="1">
        <v>223.09</v>
      </c>
    </row>
    <row r="258" spans="2:15" ht="15" customHeight="1" x14ac:dyDescent="0.25">
      <c r="B258" s="47" t="s">
        <v>13</v>
      </c>
      <c r="C258" s="48"/>
      <c r="D258" s="48"/>
      <c r="E258" s="49"/>
      <c r="F258" s="5">
        <v>100</v>
      </c>
      <c r="G258" s="5">
        <v>150</v>
      </c>
      <c r="H258" s="2">
        <v>1.84</v>
      </c>
      <c r="I258" s="2">
        <v>2.76</v>
      </c>
      <c r="J258" s="2">
        <v>1.83</v>
      </c>
      <c r="K258" s="2">
        <v>2.75</v>
      </c>
      <c r="L258" s="2">
        <v>11.55</v>
      </c>
      <c r="M258" s="2">
        <v>17.329999999999998</v>
      </c>
      <c r="N258" s="2">
        <v>74.05</v>
      </c>
      <c r="O258" s="2">
        <v>111.08</v>
      </c>
    </row>
    <row r="259" spans="2:15" ht="15" customHeight="1" x14ac:dyDescent="0.25">
      <c r="B259" s="54" t="s">
        <v>133</v>
      </c>
      <c r="C259" s="54"/>
      <c r="D259" s="54"/>
      <c r="E259" s="54"/>
      <c r="F259" s="17">
        <v>150</v>
      </c>
      <c r="G259" s="17">
        <v>200</v>
      </c>
      <c r="H259" s="1">
        <v>0.33</v>
      </c>
      <c r="I259" s="1">
        <v>0.43</v>
      </c>
      <c r="J259" s="1">
        <v>0.05</v>
      </c>
      <c r="K259" s="1">
        <v>0.06</v>
      </c>
      <c r="L259" s="1">
        <v>26.78</v>
      </c>
      <c r="M259" s="1">
        <v>35.700000000000003</v>
      </c>
      <c r="N259" s="1">
        <v>110.33</v>
      </c>
      <c r="O259" s="1">
        <v>147.1</v>
      </c>
    </row>
    <row r="260" spans="2:15" ht="15" customHeight="1" x14ac:dyDescent="0.25">
      <c r="B260" s="53" t="s">
        <v>14</v>
      </c>
      <c r="C260" s="53"/>
      <c r="D260" s="53"/>
      <c r="E260" s="53"/>
      <c r="F260" s="5">
        <v>30</v>
      </c>
      <c r="G260" s="5">
        <v>60</v>
      </c>
      <c r="H260" s="1">
        <v>1.98</v>
      </c>
      <c r="I260" s="1">
        <v>3.96</v>
      </c>
      <c r="J260" s="1">
        <v>0.36</v>
      </c>
      <c r="K260" s="1">
        <v>0.72</v>
      </c>
      <c r="L260" s="1">
        <v>10.02</v>
      </c>
      <c r="M260" s="1">
        <v>20.04</v>
      </c>
      <c r="N260" s="1">
        <v>52.2</v>
      </c>
      <c r="O260" s="1">
        <v>104.4</v>
      </c>
    </row>
    <row r="261" spans="2:15" ht="15" customHeight="1" x14ac:dyDescent="0.25">
      <c r="B261" s="72" t="s">
        <v>11</v>
      </c>
      <c r="C261" s="73"/>
      <c r="D261" s="73"/>
      <c r="E261" s="74"/>
      <c r="F261" s="7">
        <v>0.33</v>
      </c>
      <c r="G261" s="7">
        <v>0.35</v>
      </c>
      <c r="H261" s="4">
        <f>H254+H255+H256+H257+H258+H259+H260</f>
        <v>18.599999999999998</v>
      </c>
      <c r="I261" s="4">
        <f t="shared" ref="I261:O261" si="43">I254+I255+I256+I257+I258+I259+I260</f>
        <v>31.32</v>
      </c>
      <c r="J261" s="4">
        <f t="shared" si="43"/>
        <v>18.73</v>
      </c>
      <c r="K261" s="4">
        <f t="shared" si="43"/>
        <v>29.33</v>
      </c>
      <c r="L261" s="4">
        <f t="shared" si="43"/>
        <v>68.33</v>
      </c>
      <c r="M261" s="4">
        <f t="shared" si="43"/>
        <v>98.490000000000009</v>
      </c>
      <c r="N261" s="4">
        <f t="shared" si="43"/>
        <v>525.44000000000005</v>
      </c>
      <c r="O261" s="4">
        <f t="shared" si="43"/>
        <v>766.88</v>
      </c>
    </row>
    <row r="262" spans="2:15" ht="15" customHeight="1" x14ac:dyDescent="0.25">
      <c r="B262" s="69" t="s">
        <v>15</v>
      </c>
      <c r="C262" s="70"/>
      <c r="D262" s="70"/>
      <c r="E262" s="71"/>
      <c r="F262" s="5"/>
      <c r="G262" s="5"/>
      <c r="H262" s="5"/>
      <c r="I262" s="5"/>
      <c r="J262" s="5"/>
      <c r="K262" s="5"/>
      <c r="L262" s="5"/>
      <c r="M262" s="5"/>
      <c r="N262" s="5"/>
      <c r="O262" s="5"/>
    </row>
    <row r="263" spans="2:15" ht="15" customHeight="1" x14ac:dyDescent="0.25">
      <c r="B263" s="75" t="s">
        <v>34</v>
      </c>
      <c r="C263" s="75"/>
      <c r="D263" s="75"/>
      <c r="E263" s="75"/>
      <c r="F263" s="5">
        <v>150</v>
      </c>
      <c r="G263" s="17">
        <v>150</v>
      </c>
      <c r="H263" s="5">
        <v>4.3499999999999996</v>
      </c>
      <c r="I263" s="5">
        <v>4.3499999999999996</v>
      </c>
      <c r="J263" s="5">
        <v>4.8</v>
      </c>
      <c r="K263" s="5">
        <v>4.8</v>
      </c>
      <c r="L263" s="5">
        <v>6</v>
      </c>
      <c r="M263" s="5">
        <v>6</v>
      </c>
      <c r="N263" s="5">
        <v>88.5</v>
      </c>
      <c r="O263" s="5">
        <v>88.5</v>
      </c>
    </row>
    <row r="264" spans="2:15" ht="15" customHeight="1" x14ac:dyDescent="0.25">
      <c r="B264" s="65" t="s">
        <v>22</v>
      </c>
      <c r="C264" s="65"/>
      <c r="D264" s="65"/>
      <c r="E264" s="65"/>
      <c r="F264" s="5">
        <v>20</v>
      </c>
      <c r="G264" s="5">
        <v>20</v>
      </c>
      <c r="H264" s="5">
        <v>2.08</v>
      </c>
      <c r="I264" s="5">
        <v>2.08</v>
      </c>
      <c r="J264" s="5">
        <v>0.68</v>
      </c>
      <c r="K264" s="5">
        <v>0.68</v>
      </c>
      <c r="L264" s="5">
        <v>9.9</v>
      </c>
      <c r="M264" s="5">
        <v>9.9</v>
      </c>
      <c r="N264" s="5">
        <v>54</v>
      </c>
      <c r="O264" s="5">
        <v>54</v>
      </c>
    </row>
    <row r="265" spans="2:15" ht="15" customHeight="1" x14ac:dyDescent="0.25">
      <c r="B265" s="28" t="s">
        <v>18</v>
      </c>
      <c r="C265" s="29"/>
      <c r="D265" s="29"/>
      <c r="E265" s="30"/>
      <c r="F265" s="5">
        <v>150</v>
      </c>
      <c r="G265" s="5">
        <v>180</v>
      </c>
      <c r="H265" s="1">
        <v>0.6</v>
      </c>
      <c r="I265" s="1">
        <v>0.72</v>
      </c>
      <c r="J265" s="1">
        <v>0.6</v>
      </c>
      <c r="K265" s="1">
        <v>0.72</v>
      </c>
      <c r="L265" s="1">
        <v>14.7</v>
      </c>
      <c r="M265" s="1">
        <v>17.64</v>
      </c>
      <c r="N265" s="1">
        <v>70.5</v>
      </c>
      <c r="O265" s="1">
        <v>84.6</v>
      </c>
    </row>
    <row r="266" spans="2:15" ht="15" customHeight="1" x14ac:dyDescent="0.25">
      <c r="B266" s="42" t="s">
        <v>11</v>
      </c>
      <c r="C266" s="37"/>
      <c r="D266" s="37"/>
      <c r="E266" s="38"/>
      <c r="F266" s="7">
        <v>0.12</v>
      </c>
      <c r="G266" s="7">
        <v>0.11</v>
      </c>
      <c r="H266" s="4">
        <f>H263+H264+H265</f>
        <v>7.0299999999999994</v>
      </c>
      <c r="I266" s="4">
        <f t="shared" ref="I266:O266" si="44">I263+I264+I265</f>
        <v>7.1499999999999995</v>
      </c>
      <c r="J266" s="4">
        <f t="shared" si="44"/>
        <v>6.0799999999999992</v>
      </c>
      <c r="K266" s="4">
        <f t="shared" si="44"/>
        <v>6.1999999999999993</v>
      </c>
      <c r="L266" s="4">
        <f t="shared" si="44"/>
        <v>30.6</v>
      </c>
      <c r="M266" s="4">
        <f t="shared" si="44"/>
        <v>33.54</v>
      </c>
      <c r="N266" s="4">
        <f t="shared" si="44"/>
        <v>213</v>
      </c>
      <c r="O266" s="4">
        <f t="shared" si="44"/>
        <v>227.1</v>
      </c>
    </row>
    <row r="267" spans="2:15" ht="15" customHeight="1" x14ac:dyDescent="0.25">
      <c r="B267" s="45" t="s">
        <v>37</v>
      </c>
      <c r="C267" s="46"/>
      <c r="D267" s="46"/>
      <c r="E267" s="50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2:15" ht="15" customHeight="1" x14ac:dyDescent="0.25">
      <c r="B268" s="28" t="s">
        <v>91</v>
      </c>
      <c r="C268" s="29"/>
      <c r="D268" s="29"/>
      <c r="E268" s="30"/>
      <c r="F268" s="5" t="s">
        <v>75</v>
      </c>
      <c r="G268" s="5" t="s">
        <v>112</v>
      </c>
      <c r="H268" s="1">
        <v>16.79</v>
      </c>
      <c r="I268" s="1">
        <v>19.579999999999998</v>
      </c>
      <c r="J268" s="1">
        <v>14.77</v>
      </c>
      <c r="K268" s="1">
        <v>17.23</v>
      </c>
      <c r="L268" s="1">
        <v>27.11</v>
      </c>
      <c r="M268" s="1">
        <v>31.62</v>
      </c>
      <c r="N268" s="1">
        <v>314.66000000000003</v>
      </c>
      <c r="O268" s="1">
        <v>367.1</v>
      </c>
    </row>
    <row r="269" spans="2:15" ht="15" customHeight="1" x14ac:dyDescent="0.25">
      <c r="B269" s="28" t="s">
        <v>26</v>
      </c>
      <c r="C269" s="29"/>
      <c r="D269" s="29"/>
      <c r="E269" s="30"/>
      <c r="F269" s="5">
        <v>150</v>
      </c>
      <c r="G269" s="5">
        <v>200</v>
      </c>
      <c r="H269" s="1">
        <v>2.5299999999999998</v>
      </c>
      <c r="I269" s="1">
        <v>3.45</v>
      </c>
      <c r="J269" s="1">
        <v>2.11</v>
      </c>
      <c r="K269" s="1">
        <v>2.73</v>
      </c>
      <c r="L269" s="1">
        <v>17.420000000000002</v>
      </c>
      <c r="M269" s="1">
        <v>22.65</v>
      </c>
      <c r="N269" s="1">
        <v>96.53</v>
      </c>
      <c r="O269" s="1">
        <v>130.82</v>
      </c>
    </row>
    <row r="270" spans="2:15" ht="15" customHeight="1" x14ac:dyDescent="0.25">
      <c r="B270" s="53" t="s">
        <v>22</v>
      </c>
      <c r="C270" s="53"/>
      <c r="D270" s="53"/>
      <c r="E270" s="53"/>
      <c r="F270" s="5">
        <v>20</v>
      </c>
      <c r="G270" s="5">
        <v>30</v>
      </c>
      <c r="H270" s="1">
        <v>2.08</v>
      </c>
      <c r="I270" s="1">
        <v>3.12</v>
      </c>
      <c r="J270" s="1">
        <v>0.68</v>
      </c>
      <c r="K270" s="1">
        <v>1.02</v>
      </c>
      <c r="L270" s="1">
        <v>9.9</v>
      </c>
      <c r="M270" s="1">
        <v>14.85</v>
      </c>
      <c r="N270" s="1">
        <v>54</v>
      </c>
      <c r="O270" s="1">
        <v>81</v>
      </c>
    </row>
    <row r="271" spans="2:15" ht="15" customHeight="1" x14ac:dyDescent="0.25">
      <c r="B271" s="42" t="s">
        <v>11</v>
      </c>
      <c r="C271" s="37"/>
      <c r="D271" s="37"/>
      <c r="E271" s="38"/>
      <c r="F271" s="7">
        <v>0.25</v>
      </c>
      <c r="G271" s="7">
        <v>0.25</v>
      </c>
      <c r="H271" s="4">
        <f>H268+H269+H270</f>
        <v>21.4</v>
      </c>
      <c r="I271" s="4">
        <f t="shared" ref="I271:O271" si="45">I268+I269+I270</f>
        <v>26.15</v>
      </c>
      <c r="J271" s="4">
        <f t="shared" si="45"/>
        <v>17.559999999999999</v>
      </c>
      <c r="K271" s="4">
        <f t="shared" si="45"/>
        <v>20.98</v>
      </c>
      <c r="L271" s="4">
        <f t="shared" si="45"/>
        <v>54.43</v>
      </c>
      <c r="M271" s="4">
        <f t="shared" si="45"/>
        <v>69.11999999999999</v>
      </c>
      <c r="N271" s="4">
        <f t="shared" si="45"/>
        <v>465.19000000000005</v>
      </c>
      <c r="O271" s="4">
        <f t="shared" si="45"/>
        <v>578.92000000000007</v>
      </c>
    </row>
    <row r="272" spans="2:15" ht="15" customHeight="1" x14ac:dyDescent="0.25">
      <c r="B272" s="45" t="s">
        <v>17</v>
      </c>
      <c r="C272" s="46"/>
      <c r="D272" s="46"/>
      <c r="E272" s="46"/>
      <c r="F272" s="16"/>
      <c r="G272" s="5"/>
      <c r="H272" s="5"/>
      <c r="I272" s="5"/>
      <c r="J272" s="5"/>
      <c r="K272" s="5"/>
      <c r="L272" s="5"/>
      <c r="M272" s="5"/>
      <c r="N272" s="5"/>
      <c r="O272" s="5"/>
    </row>
    <row r="273" spans="2:15" ht="15" customHeight="1" x14ac:dyDescent="0.25">
      <c r="B273" s="28" t="s">
        <v>31</v>
      </c>
      <c r="C273" s="29"/>
      <c r="D273" s="29"/>
      <c r="E273" s="30"/>
      <c r="F273" s="5">
        <v>80</v>
      </c>
      <c r="G273" s="5">
        <v>130</v>
      </c>
      <c r="H273" s="5">
        <v>0.96</v>
      </c>
      <c r="I273" s="5">
        <v>2.1800000000000002</v>
      </c>
      <c r="J273" s="5">
        <v>0.95</v>
      </c>
      <c r="K273" s="5">
        <v>1.95</v>
      </c>
      <c r="L273" s="5">
        <v>6.52</v>
      </c>
      <c r="M273" s="5">
        <v>10.59</v>
      </c>
      <c r="N273" s="5">
        <v>21.08</v>
      </c>
      <c r="O273" s="5">
        <v>72.5</v>
      </c>
    </row>
    <row r="274" spans="2:15" ht="15" customHeight="1" x14ac:dyDescent="0.25">
      <c r="B274" s="28" t="s">
        <v>78</v>
      </c>
      <c r="C274" s="29"/>
      <c r="D274" s="29"/>
      <c r="E274" s="30"/>
      <c r="F274" s="5">
        <v>150</v>
      </c>
      <c r="G274" s="5">
        <v>200</v>
      </c>
      <c r="H274" s="5">
        <v>0.46</v>
      </c>
      <c r="I274" s="5">
        <v>0.61</v>
      </c>
      <c r="J274" s="5"/>
      <c r="K274" s="5">
        <v>0</v>
      </c>
      <c r="L274" s="5">
        <v>2.9</v>
      </c>
      <c r="M274" s="5">
        <v>3.87</v>
      </c>
      <c r="N274" s="5">
        <v>14.85</v>
      </c>
      <c r="O274" s="5">
        <v>19.8</v>
      </c>
    </row>
    <row r="275" spans="2:15" ht="15" customHeight="1" x14ac:dyDescent="0.25">
      <c r="B275" s="42" t="s">
        <v>11</v>
      </c>
      <c r="C275" s="37"/>
      <c r="D275" s="37"/>
      <c r="E275" s="38"/>
      <c r="F275" s="7">
        <v>0.1</v>
      </c>
      <c r="G275" s="7">
        <v>0.08</v>
      </c>
      <c r="H275" s="4">
        <f>H273+H274</f>
        <v>1.42</v>
      </c>
      <c r="I275" s="4">
        <f t="shared" ref="I275:O275" si="46">I273+I274</f>
        <v>2.79</v>
      </c>
      <c r="J275" s="4">
        <f t="shared" si="46"/>
        <v>0.95</v>
      </c>
      <c r="K275" s="4">
        <f t="shared" si="46"/>
        <v>1.95</v>
      </c>
      <c r="L275" s="4">
        <f t="shared" si="46"/>
        <v>9.42</v>
      </c>
      <c r="M275" s="4">
        <f t="shared" si="46"/>
        <v>14.46</v>
      </c>
      <c r="N275" s="4">
        <f t="shared" si="46"/>
        <v>35.93</v>
      </c>
      <c r="O275" s="4">
        <f t="shared" si="46"/>
        <v>92.3</v>
      </c>
    </row>
    <row r="276" spans="2:15" ht="15" customHeight="1" x14ac:dyDescent="0.25">
      <c r="B276" s="42" t="s">
        <v>19</v>
      </c>
      <c r="C276" s="37"/>
      <c r="D276" s="37"/>
      <c r="E276" s="38"/>
      <c r="F276" s="7">
        <v>1</v>
      </c>
      <c r="G276" s="7">
        <v>1</v>
      </c>
      <c r="H276" s="4">
        <f t="shared" ref="H276:O276" si="47">H252+H261+H266+H271+H275</f>
        <v>56.03</v>
      </c>
      <c r="I276" s="4">
        <f t="shared" si="47"/>
        <v>76.209999999999994</v>
      </c>
      <c r="J276" s="4">
        <f t="shared" si="47"/>
        <v>53.120000000000005</v>
      </c>
      <c r="K276" s="4">
        <f t="shared" si="47"/>
        <v>69.820000000000007</v>
      </c>
      <c r="L276" s="4">
        <f t="shared" si="47"/>
        <v>197.51</v>
      </c>
      <c r="M276" s="4">
        <f t="shared" si="47"/>
        <v>257.14999999999998</v>
      </c>
      <c r="N276" s="4">
        <f t="shared" si="47"/>
        <v>1500.64</v>
      </c>
      <c r="O276" s="4">
        <f t="shared" si="47"/>
        <v>1973.51</v>
      </c>
    </row>
    <row r="277" spans="2:15" ht="15" customHeight="1" x14ac:dyDescent="0.25">
      <c r="B277" s="42" t="s">
        <v>20</v>
      </c>
      <c r="C277" s="37"/>
      <c r="D277" s="37"/>
      <c r="E277" s="38"/>
      <c r="F277" s="6"/>
      <c r="G277" s="5"/>
      <c r="H277" s="4">
        <v>1</v>
      </c>
      <c r="I277" s="4">
        <v>1</v>
      </c>
      <c r="J277" s="8">
        <f>J276/H276</f>
        <v>0.94806353739068361</v>
      </c>
      <c r="K277" s="8">
        <f>K276/I276</f>
        <v>0.91615273586143564</v>
      </c>
      <c r="L277" s="8">
        <f>L276/H276</f>
        <v>3.5250758522220238</v>
      </c>
      <c r="M277" s="8">
        <f>M276/I276</f>
        <v>3.3742291037921532</v>
      </c>
      <c r="N277" s="4"/>
      <c r="O277" s="4"/>
    </row>
    <row r="278" spans="2:15" ht="15" customHeight="1" x14ac:dyDescent="0.25">
      <c r="B278" s="64" t="s">
        <v>47</v>
      </c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</row>
    <row r="279" spans="2:15" ht="15" customHeight="1" x14ac:dyDescent="0.25">
      <c r="B279" s="44" t="s">
        <v>51</v>
      </c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</row>
    <row r="280" spans="2:15" ht="15" customHeight="1" x14ac:dyDescent="0.25">
      <c r="B280" s="51" t="s">
        <v>0</v>
      </c>
      <c r="C280" s="51"/>
      <c r="D280" s="51"/>
      <c r="E280" s="51"/>
      <c r="F280" s="27" t="s">
        <v>1</v>
      </c>
      <c r="G280" s="27"/>
      <c r="H280" s="27" t="s">
        <v>2</v>
      </c>
      <c r="I280" s="27"/>
      <c r="J280" s="27" t="s">
        <v>3</v>
      </c>
      <c r="K280" s="27"/>
      <c r="L280" s="27" t="s">
        <v>4</v>
      </c>
      <c r="M280" s="27"/>
      <c r="N280" s="27" t="s">
        <v>5</v>
      </c>
      <c r="O280" s="27"/>
    </row>
    <row r="281" spans="2:15" ht="15" customHeight="1" x14ac:dyDescent="0.25">
      <c r="B281" s="51"/>
      <c r="C281" s="51"/>
      <c r="D281" s="51"/>
      <c r="E281" s="51"/>
      <c r="F281" s="4" t="s">
        <v>6</v>
      </c>
      <c r="G281" s="4" t="s">
        <v>7</v>
      </c>
      <c r="H281" s="4" t="s">
        <v>6</v>
      </c>
      <c r="I281" s="4" t="s">
        <v>7</v>
      </c>
      <c r="J281" s="4" t="s">
        <v>6</v>
      </c>
      <c r="K281" s="4" t="s">
        <v>7</v>
      </c>
      <c r="L281" s="4" t="s">
        <v>6</v>
      </c>
      <c r="M281" s="4" t="s">
        <v>7</v>
      </c>
      <c r="N281" s="4" t="s">
        <v>6</v>
      </c>
      <c r="O281" s="4" t="s">
        <v>7</v>
      </c>
    </row>
    <row r="282" spans="2:15" ht="15" customHeight="1" x14ac:dyDescent="0.25">
      <c r="B282" s="51" t="s">
        <v>8</v>
      </c>
      <c r="C282" s="51"/>
      <c r="D282" s="51"/>
      <c r="E282" s="51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2:15" ht="15" customHeight="1" x14ac:dyDescent="0.25">
      <c r="B283" s="28" t="s">
        <v>25</v>
      </c>
      <c r="C283" s="29"/>
      <c r="D283" s="29"/>
      <c r="E283" s="30"/>
      <c r="F283" s="5">
        <v>130</v>
      </c>
      <c r="G283" s="5">
        <v>150</v>
      </c>
      <c r="H283" s="1">
        <v>5.33</v>
      </c>
      <c r="I283" s="1">
        <v>6.15</v>
      </c>
      <c r="J283" s="1">
        <v>5.32</v>
      </c>
      <c r="K283" s="1">
        <v>6.13</v>
      </c>
      <c r="L283" s="1">
        <v>23.87</v>
      </c>
      <c r="M283" s="1">
        <v>27.54</v>
      </c>
      <c r="N283" s="1">
        <v>111.04</v>
      </c>
      <c r="O283" s="1">
        <v>128.12</v>
      </c>
    </row>
    <row r="284" spans="2:15" ht="15" customHeight="1" x14ac:dyDescent="0.25">
      <c r="B284" s="39" t="s">
        <v>68</v>
      </c>
      <c r="C284" s="40"/>
      <c r="D284" s="40"/>
      <c r="E284" s="41"/>
      <c r="F284" s="5">
        <v>150</v>
      </c>
      <c r="G284" s="5">
        <v>200</v>
      </c>
      <c r="H284" s="1">
        <v>2.64</v>
      </c>
      <c r="I284" s="1">
        <v>3.52</v>
      </c>
      <c r="J284" s="1">
        <v>1.97</v>
      </c>
      <c r="K284" s="1">
        <v>2.63</v>
      </c>
      <c r="L284" s="1">
        <v>17.04</v>
      </c>
      <c r="M284" s="1">
        <v>22.73</v>
      </c>
      <c r="N284" s="1">
        <v>97.26</v>
      </c>
      <c r="O284" s="1">
        <v>129.69</v>
      </c>
    </row>
    <row r="285" spans="2:15" ht="15" customHeight="1" x14ac:dyDescent="0.25">
      <c r="B285" s="28" t="s">
        <v>61</v>
      </c>
      <c r="C285" s="29"/>
      <c r="D285" s="29"/>
      <c r="E285" s="30"/>
      <c r="F285" s="17">
        <v>25</v>
      </c>
      <c r="G285" s="17">
        <v>35</v>
      </c>
      <c r="H285" s="1">
        <v>2.2599999999999998</v>
      </c>
      <c r="I285" s="1">
        <v>3.16</v>
      </c>
      <c r="J285" s="1">
        <v>3.32</v>
      </c>
      <c r="K285" s="1">
        <v>4.6500000000000004</v>
      </c>
      <c r="L285" s="1">
        <v>10.66</v>
      </c>
      <c r="M285" s="1">
        <v>14.95</v>
      </c>
      <c r="N285" s="1">
        <v>81.459999999999994</v>
      </c>
      <c r="O285" s="1">
        <v>114.05</v>
      </c>
    </row>
    <row r="286" spans="2:15" ht="15" customHeight="1" x14ac:dyDescent="0.25">
      <c r="B286" s="28" t="s">
        <v>18</v>
      </c>
      <c r="C286" s="29"/>
      <c r="D286" s="29"/>
      <c r="E286" s="30"/>
      <c r="F286" s="5">
        <v>150</v>
      </c>
      <c r="G286" s="5">
        <v>180</v>
      </c>
      <c r="H286" s="1">
        <v>0.6</v>
      </c>
      <c r="I286" s="1">
        <v>0.72</v>
      </c>
      <c r="J286" s="1">
        <v>0.6</v>
      </c>
      <c r="K286" s="1">
        <v>0.72</v>
      </c>
      <c r="L286" s="1">
        <v>14.7</v>
      </c>
      <c r="M286" s="1">
        <v>17.64</v>
      </c>
      <c r="N286" s="1">
        <v>70.5</v>
      </c>
      <c r="O286" s="1">
        <v>84.6</v>
      </c>
    </row>
    <row r="287" spans="2:15" ht="15" customHeight="1" x14ac:dyDescent="0.25">
      <c r="B287" s="42" t="s">
        <v>11</v>
      </c>
      <c r="C287" s="37"/>
      <c r="D287" s="37"/>
      <c r="E287" s="38"/>
      <c r="F287" s="7">
        <v>0.24</v>
      </c>
      <c r="G287" s="7">
        <v>0.21</v>
      </c>
      <c r="H287" s="4">
        <f>H283+H284+H285+H286</f>
        <v>10.83</v>
      </c>
      <c r="I287" s="4">
        <f t="shared" ref="I287:O287" si="48">I283+I284+I285+I286</f>
        <v>13.55</v>
      </c>
      <c r="J287" s="4">
        <f t="shared" si="48"/>
        <v>11.209999999999999</v>
      </c>
      <c r="K287" s="4">
        <f t="shared" si="48"/>
        <v>14.13</v>
      </c>
      <c r="L287" s="4">
        <f t="shared" si="48"/>
        <v>66.27</v>
      </c>
      <c r="M287" s="4">
        <f t="shared" si="48"/>
        <v>82.86</v>
      </c>
      <c r="N287" s="4">
        <f t="shared" si="48"/>
        <v>360.26</v>
      </c>
      <c r="O287" s="4">
        <f t="shared" si="48"/>
        <v>456.46000000000004</v>
      </c>
    </row>
    <row r="288" spans="2:15" ht="15" customHeight="1" x14ac:dyDescent="0.25">
      <c r="B288" s="51" t="s">
        <v>12</v>
      </c>
      <c r="C288" s="51"/>
      <c r="D288" s="51"/>
      <c r="E288" s="51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2:15" ht="15" customHeight="1" x14ac:dyDescent="0.25">
      <c r="B289" s="28" t="s">
        <v>107</v>
      </c>
      <c r="C289" s="29"/>
      <c r="D289" s="29"/>
      <c r="E289" s="30"/>
      <c r="F289" s="1">
        <v>50</v>
      </c>
      <c r="G289" s="1">
        <v>60</v>
      </c>
      <c r="H289" s="2">
        <v>1.18</v>
      </c>
      <c r="I289" s="2">
        <v>1.42</v>
      </c>
      <c r="J289" s="2">
        <v>6.06</v>
      </c>
      <c r="K289" s="2">
        <v>7.28</v>
      </c>
      <c r="L289" s="2">
        <v>4.4000000000000004</v>
      </c>
      <c r="M289" s="2">
        <v>5.28</v>
      </c>
      <c r="N289" s="2">
        <v>76.849999999999994</v>
      </c>
      <c r="O289" s="2">
        <v>92.22</v>
      </c>
    </row>
    <row r="290" spans="2:15" ht="15" customHeight="1" x14ac:dyDescent="0.25">
      <c r="B290" s="28" t="s">
        <v>125</v>
      </c>
      <c r="C290" s="29"/>
      <c r="D290" s="29"/>
      <c r="E290" s="30"/>
      <c r="F290" s="5">
        <v>150</v>
      </c>
      <c r="G290" s="5">
        <v>200</v>
      </c>
      <c r="H290" s="1">
        <v>4.3600000000000003</v>
      </c>
      <c r="I290" s="1">
        <v>5.81</v>
      </c>
      <c r="J290" s="1">
        <v>3.85</v>
      </c>
      <c r="K290" s="1">
        <v>5.13</v>
      </c>
      <c r="L290" s="1">
        <v>15.15</v>
      </c>
      <c r="M290" s="1">
        <v>20.2</v>
      </c>
      <c r="N290" s="1">
        <v>90.68</v>
      </c>
      <c r="O290" s="1">
        <v>130.57</v>
      </c>
    </row>
    <row r="291" spans="2:15" ht="15" customHeight="1" x14ac:dyDescent="0.25">
      <c r="B291" s="54" t="s">
        <v>92</v>
      </c>
      <c r="C291" s="54"/>
      <c r="D291" s="54"/>
      <c r="E291" s="54"/>
      <c r="F291" s="17">
        <v>50</v>
      </c>
      <c r="G291" s="17">
        <v>70</v>
      </c>
      <c r="H291" s="2">
        <v>9.51</v>
      </c>
      <c r="I291" s="2">
        <v>13.3</v>
      </c>
      <c r="J291" s="2">
        <v>12.06</v>
      </c>
      <c r="K291" s="2">
        <v>16.7</v>
      </c>
      <c r="L291" s="2">
        <v>1.85</v>
      </c>
      <c r="M291" s="2">
        <v>2.59</v>
      </c>
      <c r="N291" s="2">
        <v>154.74</v>
      </c>
      <c r="O291" s="2">
        <v>190.63</v>
      </c>
    </row>
    <row r="292" spans="2:15" ht="15" customHeight="1" x14ac:dyDescent="0.25">
      <c r="B292" s="52" t="s">
        <v>126</v>
      </c>
      <c r="C292" s="52"/>
      <c r="D292" s="52"/>
      <c r="E292" s="52"/>
      <c r="F292" s="17">
        <v>100</v>
      </c>
      <c r="G292" s="5">
        <v>150</v>
      </c>
      <c r="H292" s="1">
        <v>3.16</v>
      </c>
      <c r="I292" s="1">
        <v>4.74</v>
      </c>
      <c r="J292" s="1">
        <v>2.72</v>
      </c>
      <c r="K292" s="1">
        <v>4.08</v>
      </c>
      <c r="L292" s="1">
        <v>15.35</v>
      </c>
      <c r="M292" s="1">
        <v>25.02</v>
      </c>
      <c r="N292" s="1">
        <v>105.34</v>
      </c>
      <c r="O292" s="1">
        <v>120.01</v>
      </c>
    </row>
    <row r="293" spans="2:15" ht="15" customHeight="1" x14ac:dyDescent="0.25">
      <c r="B293" s="39" t="s">
        <v>67</v>
      </c>
      <c r="C293" s="40"/>
      <c r="D293" s="40"/>
      <c r="E293" s="41"/>
      <c r="F293" s="5">
        <v>150</v>
      </c>
      <c r="G293" s="5">
        <v>200</v>
      </c>
      <c r="H293" s="1">
        <v>0.24</v>
      </c>
      <c r="I293" s="1">
        <v>0.32</v>
      </c>
      <c r="J293" s="1">
        <v>0</v>
      </c>
      <c r="K293" s="1">
        <v>0</v>
      </c>
      <c r="L293" s="1">
        <v>17.66</v>
      </c>
      <c r="M293" s="1">
        <v>23.55</v>
      </c>
      <c r="N293" s="1">
        <v>68.63</v>
      </c>
      <c r="O293" s="1">
        <v>91.51</v>
      </c>
    </row>
    <row r="294" spans="2:15" ht="15" customHeight="1" x14ac:dyDescent="0.25">
      <c r="B294" s="28" t="s">
        <v>14</v>
      </c>
      <c r="C294" s="29"/>
      <c r="D294" s="29"/>
      <c r="E294" s="30"/>
      <c r="F294" s="5">
        <v>30</v>
      </c>
      <c r="G294" s="5">
        <v>60</v>
      </c>
      <c r="H294" s="1">
        <v>1.98</v>
      </c>
      <c r="I294" s="1">
        <v>3.96</v>
      </c>
      <c r="J294" s="1">
        <v>0.36</v>
      </c>
      <c r="K294" s="1">
        <v>0.72</v>
      </c>
      <c r="L294" s="1">
        <v>10.02</v>
      </c>
      <c r="M294" s="1">
        <v>20.04</v>
      </c>
      <c r="N294" s="1">
        <v>52.2</v>
      </c>
      <c r="O294" s="1">
        <v>104.4</v>
      </c>
    </row>
    <row r="295" spans="2:15" ht="15" customHeight="1" x14ac:dyDescent="0.25">
      <c r="B295" s="42" t="s">
        <v>11</v>
      </c>
      <c r="C295" s="37"/>
      <c r="D295" s="37"/>
      <c r="E295" s="38"/>
      <c r="F295" s="7">
        <v>0.34</v>
      </c>
      <c r="G295" s="7">
        <v>0.35</v>
      </c>
      <c r="H295" s="4">
        <f>H289+H290+H291+H292+H293+H294</f>
        <v>20.43</v>
      </c>
      <c r="I295" s="4">
        <f t="shared" ref="I295:O295" si="49">I289+I290+I291+I292+I293+I294</f>
        <v>29.550000000000004</v>
      </c>
      <c r="J295" s="4">
        <f t="shared" si="49"/>
        <v>25.049999999999997</v>
      </c>
      <c r="K295" s="4">
        <f t="shared" si="49"/>
        <v>33.909999999999997</v>
      </c>
      <c r="L295" s="4">
        <f t="shared" si="49"/>
        <v>64.429999999999993</v>
      </c>
      <c r="M295" s="4">
        <f t="shared" si="49"/>
        <v>96.68</v>
      </c>
      <c r="N295" s="4">
        <f t="shared" si="49"/>
        <v>548.44000000000005</v>
      </c>
      <c r="O295" s="4">
        <f t="shared" si="49"/>
        <v>729.33999999999992</v>
      </c>
    </row>
    <row r="296" spans="2:15" ht="15" customHeight="1" x14ac:dyDescent="0.25">
      <c r="B296" s="51" t="s">
        <v>15</v>
      </c>
      <c r="C296" s="51"/>
      <c r="D296" s="51"/>
      <c r="E296" s="51"/>
      <c r="F296" s="5"/>
      <c r="G296" s="5"/>
      <c r="H296" s="5"/>
      <c r="I296" s="5"/>
      <c r="J296" s="5"/>
      <c r="K296" s="5"/>
      <c r="L296" s="5"/>
      <c r="M296" s="5"/>
      <c r="N296" s="5"/>
      <c r="O296" s="5"/>
    </row>
    <row r="297" spans="2:15" ht="15" customHeight="1" x14ac:dyDescent="0.25">
      <c r="B297" s="47" t="s">
        <v>55</v>
      </c>
      <c r="C297" s="48"/>
      <c r="D297" s="48"/>
      <c r="E297" s="49"/>
      <c r="F297" s="5">
        <v>150</v>
      </c>
      <c r="G297" s="5">
        <v>150</v>
      </c>
      <c r="H297" s="5">
        <v>1.05</v>
      </c>
      <c r="I297" s="5">
        <v>1.05</v>
      </c>
      <c r="J297" s="5">
        <v>0.15</v>
      </c>
      <c r="K297" s="5">
        <v>0.15</v>
      </c>
      <c r="L297" s="5">
        <v>19.8</v>
      </c>
      <c r="M297" s="5">
        <v>19.8</v>
      </c>
      <c r="N297" s="5">
        <v>90</v>
      </c>
      <c r="O297" s="5">
        <v>90</v>
      </c>
    </row>
    <row r="298" spans="2:15" ht="15" customHeight="1" x14ac:dyDescent="0.25">
      <c r="B298" s="28" t="s">
        <v>10</v>
      </c>
      <c r="C298" s="29"/>
      <c r="D298" s="29"/>
      <c r="E298" s="30"/>
      <c r="F298" s="5">
        <v>25</v>
      </c>
      <c r="G298" s="5">
        <v>25</v>
      </c>
      <c r="H298" s="1">
        <v>1.88</v>
      </c>
      <c r="I298" s="1">
        <v>1.88</v>
      </c>
      <c r="J298" s="1">
        <v>2.95</v>
      </c>
      <c r="K298" s="1">
        <v>2.95</v>
      </c>
      <c r="L298" s="1">
        <v>18.73</v>
      </c>
      <c r="M298" s="1">
        <v>18.73</v>
      </c>
      <c r="N298" s="1">
        <v>104.28</v>
      </c>
      <c r="O298" s="1">
        <v>104.28</v>
      </c>
    </row>
    <row r="299" spans="2:15" ht="15" customHeight="1" x14ac:dyDescent="0.25">
      <c r="B299" s="42" t="s">
        <v>11</v>
      </c>
      <c r="C299" s="37"/>
      <c r="D299" s="37"/>
      <c r="E299" s="38"/>
      <c r="F299" s="7">
        <v>0.13</v>
      </c>
      <c r="G299" s="7">
        <v>0.14000000000000001</v>
      </c>
      <c r="H299" s="4">
        <f>H297+H298</f>
        <v>2.9299999999999997</v>
      </c>
      <c r="I299" s="4">
        <f t="shared" ref="I299:O299" si="50">I297+I298</f>
        <v>2.9299999999999997</v>
      </c>
      <c r="J299" s="4">
        <f t="shared" si="50"/>
        <v>3.1</v>
      </c>
      <c r="K299" s="4">
        <f t="shared" si="50"/>
        <v>3.1</v>
      </c>
      <c r="L299" s="4">
        <f t="shared" si="50"/>
        <v>38.53</v>
      </c>
      <c r="M299" s="4">
        <f t="shared" si="50"/>
        <v>38.53</v>
      </c>
      <c r="N299" s="4">
        <f t="shared" si="50"/>
        <v>194.28</v>
      </c>
      <c r="O299" s="4">
        <f t="shared" si="50"/>
        <v>194.28</v>
      </c>
    </row>
    <row r="300" spans="2:15" ht="15" customHeight="1" x14ac:dyDescent="0.25">
      <c r="B300" s="51" t="s">
        <v>37</v>
      </c>
      <c r="C300" s="51"/>
      <c r="D300" s="51"/>
      <c r="E300" s="51"/>
      <c r="F300" s="5"/>
      <c r="G300" s="5"/>
      <c r="H300" s="5"/>
      <c r="I300" s="5"/>
      <c r="J300" s="5"/>
      <c r="K300" s="5"/>
      <c r="L300" s="5"/>
      <c r="M300" s="5"/>
      <c r="N300" s="5"/>
      <c r="O300" s="5"/>
    </row>
    <row r="301" spans="2:15" ht="15" customHeight="1" x14ac:dyDescent="0.25">
      <c r="B301" s="28" t="s">
        <v>35</v>
      </c>
      <c r="C301" s="29"/>
      <c r="D301" s="29"/>
      <c r="E301" s="30"/>
      <c r="F301" s="5">
        <v>50</v>
      </c>
      <c r="G301" s="5">
        <v>100</v>
      </c>
      <c r="H301" s="2">
        <v>6.4</v>
      </c>
      <c r="I301" s="2">
        <v>12.8</v>
      </c>
      <c r="J301" s="2">
        <v>9.1</v>
      </c>
      <c r="K301" s="2">
        <v>18.2</v>
      </c>
      <c r="L301" s="2">
        <v>0.75</v>
      </c>
      <c r="M301" s="2">
        <v>1.5</v>
      </c>
      <c r="N301" s="2">
        <v>98.5</v>
      </c>
      <c r="O301" s="2">
        <v>227</v>
      </c>
    </row>
    <row r="302" spans="2:15" ht="25.5" customHeight="1" x14ac:dyDescent="0.25">
      <c r="B302" s="87" t="s">
        <v>134</v>
      </c>
      <c r="C302" s="87"/>
      <c r="D302" s="87"/>
      <c r="E302" s="87"/>
      <c r="F302" s="17">
        <v>130</v>
      </c>
      <c r="G302" s="17">
        <v>150</v>
      </c>
      <c r="H302" s="1">
        <v>2.4</v>
      </c>
      <c r="I302" s="1">
        <v>2.77</v>
      </c>
      <c r="J302" s="1">
        <v>2.98</v>
      </c>
      <c r="K302" s="1">
        <v>3.44</v>
      </c>
      <c r="L302" s="1">
        <v>9.84</v>
      </c>
      <c r="M302" s="1">
        <v>11.36</v>
      </c>
      <c r="N302" s="1">
        <v>55.01</v>
      </c>
      <c r="O302" s="1">
        <v>76.55</v>
      </c>
    </row>
    <row r="303" spans="2:15" ht="15" customHeight="1" x14ac:dyDescent="0.25">
      <c r="B303" s="88" t="s">
        <v>80</v>
      </c>
      <c r="C303" s="89"/>
      <c r="D303" s="89"/>
      <c r="E303" s="90"/>
      <c r="F303" s="5">
        <v>150</v>
      </c>
      <c r="G303" s="17">
        <v>200</v>
      </c>
      <c r="H303" s="1">
        <v>0.02</v>
      </c>
      <c r="I303" s="1">
        <v>0.03</v>
      </c>
      <c r="J303" s="1">
        <v>0.01</v>
      </c>
      <c r="K303" s="1">
        <v>0.01</v>
      </c>
      <c r="L303" s="1">
        <v>6.76</v>
      </c>
      <c r="M303" s="1">
        <v>9.01</v>
      </c>
      <c r="N303" s="1">
        <v>106.6</v>
      </c>
      <c r="O303" s="1">
        <v>142.13</v>
      </c>
    </row>
    <row r="304" spans="2:15" ht="15" customHeight="1" x14ac:dyDescent="0.25">
      <c r="B304" s="31" t="s">
        <v>22</v>
      </c>
      <c r="C304" s="32"/>
      <c r="D304" s="32"/>
      <c r="E304" s="33"/>
      <c r="F304" s="17">
        <v>20</v>
      </c>
      <c r="G304" s="17">
        <v>30</v>
      </c>
      <c r="H304" s="1">
        <v>2.08</v>
      </c>
      <c r="I304" s="1">
        <v>3.12</v>
      </c>
      <c r="J304" s="1">
        <v>0.68</v>
      </c>
      <c r="K304" s="1">
        <v>1.02</v>
      </c>
      <c r="L304" s="1">
        <v>9.9</v>
      </c>
      <c r="M304" s="1">
        <v>14.85</v>
      </c>
      <c r="N304" s="1">
        <v>54</v>
      </c>
      <c r="O304" s="1">
        <v>81</v>
      </c>
    </row>
    <row r="305" spans="2:15" ht="15" customHeight="1" x14ac:dyDescent="0.25">
      <c r="B305" s="42" t="s">
        <v>11</v>
      </c>
      <c r="C305" s="37"/>
      <c r="D305" s="37"/>
      <c r="E305" s="38"/>
      <c r="F305" s="7">
        <v>0.2</v>
      </c>
      <c r="G305" s="7">
        <v>0.24</v>
      </c>
      <c r="H305" s="4">
        <f>H301+H302+H303+H304</f>
        <v>10.9</v>
      </c>
      <c r="I305" s="4">
        <f t="shared" ref="I305:O305" si="51">I301+I302+I303+I304</f>
        <v>18.72</v>
      </c>
      <c r="J305" s="4">
        <f t="shared" si="51"/>
        <v>12.77</v>
      </c>
      <c r="K305" s="4">
        <f t="shared" si="51"/>
        <v>22.67</v>
      </c>
      <c r="L305" s="4">
        <f t="shared" si="51"/>
        <v>27.25</v>
      </c>
      <c r="M305" s="4">
        <f t="shared" si="51"/>
        <v>36.72</v>
      </c>
      <c r="N305" s="4">
        <f t="shared" si="51"/>
        <v>314.11</v>
      </c>
      <c r="O305" s="4">
        <f t="shared" si="51"/>
        <v>526.68000000000006</v>
      </c>
    </row>
    <row r="306" spans="2:15" ht="15" customHeight="1" x14ac:dyDescent="0.25">
      <c r="B306" s="51" t="s">
        <v>17</v>
      </c>
      <c r="C306" s="51"/>
      <c r="D306" s="51"/>
      <c r="E306" s="51"/>
      <c r="F306" s="51"/>
      <c r="G306" s="5"/>
      <c r="H306" s="5"/>
      <c r="I306" s="5"/>
      <c r="J306" s="5"/>
      <c r="K306" s="5"/>
      <c r="L306" s="5"/>
      <c r="M306" s="5"/>
      <c r="N306" s="5"/>
      <c r="O306" s="5"/>
    </row>
    <row r="307" spans="2:15" ht="15" customHeight="1" x14ac:dyDescent="0.25">
      <c r="B307" s="28" t="s">
        <v>52</v>
      </c>
      <c r="C307" s="29"/>
      <c r="D307" s="29"/>
      <c r="E307" s="30"/>
      <c r="F307" s="5">
        <v>150</v>
      </c>
      <c r="G307" s="5">
        <v>150</v>
      </c>
      <c r="H307" s="5">
        <v>2.25</v>
      </c>
      <c r="I307" s="5">
        <v>2.25</v>
      </c>
      <c r="J307" s="5">
        <v>2.4300000000000002</v>
      </c>
      <c r="K307" s="5">
        <v>2.4300000000000002</v>
      </c>
      <c r="L307" s="5">
        <v>9.16</v>
      </c>
      <c r="M307" s="5">
        <v>10.16</v>
      </c>
      <c r="N307" s="5">
        <v>36.76</v>
      </c>
      <c r="O307" s="5">
        <v>36.76</v>
      </c>
    </row>
    <row r="308" spans="2:15" ht="15" customHeight="1" x14ac:dyDescent="0.25">
      <c r="B308" s="52" t="s">
        <v>53</v>
      </c>
      <c r="C308" s="52"/>
      <c r="D308" s="52"/>
      <c r="E308" s="52"/>
      <c r="F308" s="5">
        <v>150</v>
      </c>
      <c r="G308" s="5">
        <v>200</v>
      </c>
      <c r="H308" s="5">
        <v>0.06</v>
      </c>
      <c r="I308" s="5">
        <v>0.09</v>
      </c>
      <c r="J308" s="5"/>
      <c r="K308" s="5"/>
      <c r="L308" s="5">
        <v>11.68</v>
      </c>
      <c r="M308" s="5">
        <v>15.23</v>
      </c>
      <c r="N308" s="5">
        <v>53.39</v>
      </c>
      <c r="O308" s="5">
        <v>71.19</v>
      </c>
    </row>
    <row r="309" spans="2:15" ht="15" customHeight="1" x14ac:dyDescent="0.25">
      <c r="B309" s="42" t="s">
        <v>11</v>
      </c>
      <c r="C309" s="37"/>
      <c r="D309" s="37"/>
      <c r="E309" s="38"/>
      <c r="F309" s="7">
        <v>0.09</v>
      </c>
      <c r="G309" s="7">
        <v>0.06</v>
      </c>
      <c r="H309" s="4">
        <f>H307+H308</f>
        <v>2.31</v>
      </c>
      <c r="I309" s="4">
        <f t="shared" ref="I309:O309" si="52">I307+I308</f>
        <v>2.34</v>
      </c>
      <c r="J309" s="4">
        <f t="shared" si="52"/>
        <v>2.4300000000000002</v>
      </c>
      <c r="K309" s="4">
        <f t="shared" si="52"/>
        <v>2.4300000000000002</v>
      </c>
      <c r="L309" s="4">
        <f t="shared" si="52"/>
        <v>20.84</v>
      </c>
      <c r="M309" s="4">
        <f t="shared" si="52"/>
        <v>25.39</v>
      </c>
      <c r="N309" s="4">
        <f t="shared" si="52"/>
        <v>90.15</v>
      </c>
      <c r="O309" s="4">
        <f t="shared" si="52"/>
        <v>107.94999999999999</v>
      </c>
    </row>
    <row r="310" spans="2:15" ht="15" customHeight="1" x14ac:dyDescent="0.25">
      <c r="B310" s="42" t="s">
        <v>19</v>
      </c>
      <c r="C310" s="37"/>
      <c r="D310" s="37"/>
      <c r="E310" s="38"/>
      <c r="F310" s="7">
        <v>1</v>
      </c>
      <c r="G310" s="7">
        <v>1</v>
      </c>
      <c r="H310" s="4">
        <f t="shared" ref="H310:O310" si="53">H287+H295+H299+H305+H309</f>
        <v>47.4</v>
      </c>
      <c r="I310" s="4">
        <f t="shared" si="53"/>
        <v>67.09</v>
      </c>
      <c r="J310" s="4">
        <f t="shared" si="53"/>
        <v>54.559999999999995</v>
      </c>
      <c r="K310" s="4">
        <f t="shared" si="53"/>
        <v>76.240000000000009</v>
      </c>
      <c r="L310" s="4">
        <f t="shared" si="53"/>
        <v>217.32</v>
      </c>
      <c r="M310" s="4">
        <f t="shared" si="53"/>
        <v>280.18</v>
      </c>
      <c r="N310" s="4">
        <f t="shared" si="53"/>
        <v>1507.2400000000002</v>
      </c>
      <c r="O310" s="4">
        <f t="shared" si="53"/>
        <v>2014.71</v>
      </c>
    </row>
    <row r="311" spans="2:15" ht="15" customHeight="1" x14ac:dyDescent="0.25">
      <c r="B311" s="42" t="s">
        <v>20</v>
      </c>
      <c r="C311" s="37"/>
      <c r="D311" s="37"/>
      <c r="E311" s="38"/>
      <c r="F311" s="6"/>
      <c r="G311" s="6"/>
      <c r="H311" s="4">
        <v>1</v>
      </c>
      <c r="I311" s="4">
        <v>1</v>
      </c>
      <c r="J311" s="8">
        <f>J310/H310</f>
        <v>1.1510548523206749</v>
      </c>
      <c r="K311" s="8">
        <f>K310/I310</f>
        <v>1.1363839618423015</v>
      </c>
      <c r="L311" s="8">
        <f>L310/H310</f>
        <v>4.584810126582278</v>
      </c>
      <c r="M311" s="8">
        <f>M310/I310</f>
        <v>4.1761812490684154</v>
      </c>
      <c r="N311" s="4"/>
      <c r="O311" s="4"/>
    </row>
    <row r="312" spans="2:15" ht="15" customHeight="1" x14ac:dyDescent="0.25">
      <c r="B312" s="44" t="s">
        <v>46</v>
      </c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</row>
    <row r="313" spans="2:15" ht="15" customHeight="1" x14ac:dyDescent="0.25">
      <c r="B313" s="44" t="s">
        <v>51</v>
      </c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</row>
    <row r="314" spans="2:15" ht="15" customHeight="1" x14ac:dyDescent="0.25">
      <c r="B314" s="51" t="s">
        <v>0</v>
      </c>
      <c r="C314" s="51"/>
      <c r="D314" s="51"/>
      <c r="E314" s="51"/>
      <c r="F314" s="27" t="s">
        <v>1</v>
      </c>
      <c r="G314" s="27"/>
      <c r="H314" s="27" t="s">
        <v>2</v>
      </c>
      <c r="I314" s="27"/>
      <c r="J314" s="27" t="s">
        <v>3</v>
      </c>
      <c r="K314" s="27"/>
      <c r="L314" s="27" t="s">
        <v>4</v>
      </c>
      <c r="M314" s="27"/>
      <c r="N314" s="27" t="s">
        <v>5</v>
      </c>
      <c r="O314" s="27"/>
    </row>
    <row r="315" spans="2:15" ht="15" customHeight="1" x14ac:dyDescent="0.25">
      <c r="B315" s="51"/>
      <c r="C315" s="51"/>
      <c r="D315" s="51"/>
      <c r="E315" s="51"/>
      <c r="F315" s="4" t="s">
        <v>6</v>
      </c>
      <c r="G315" s="4" t="s">
        <v>7</v>
      </c>
      <c r="H315" s="4" t="s">
        <v>6</v>
      </c>
      <c r="I315" s="4" t="s">
        <v>7</v>
      </c>
      <c r="J315" s="4" t="s">
        <v>6</v>
      </c>
      <c r="K315" s="4" t="s">
        <v>7</v>
      </c>
      <c r="L315" s="4" t="s">
        <v>6</v>
      </c>
      <c r="M315" s="4" t="s">
        <v>7</v>
      </c>
      <c r="N315" s="4" t="s">
        <v>6</v>
      </c>
      <c r="O315" s="4" t="s">
        <v>7</v>
      </c>
    </row>
    <row r="316" spans="2:15" ht="15" customHeight="1" x14ac:dyDescent="0.25">
      <c r="B316" s="51" t="s">
        <v>8</v>
      </c>
      <c r="C316" s="51"/>
      <c r="D316" s="51"/>
      <c r="E316" s="51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2:15" ht="15" customHeight="1" x14ac:dyDescent="0.25">
      <c r="B317" s="94" t="s">
        <v>64</v>
      </c>
      <c r="C317" s="95"/>
      <c r="D317" s="95"/>
      <c r="E317" s="96"/>
      <c r="F317" s="17">
        <v>130</v>
      </c>
      <c r="G317" s="17">
        <v>150</v>
      </c>
      <c r="H317" s="1">
        <v>6.45</v>
      </c>
      <c r="I317" s="1">
        <v>7.44</v>
      </c>
      <c r="J317" s="1">
        <v>5.57</v>
      </c>
      <c r="K317" s="1">
        <v>6.42</v>
      </c>
      <c r="L317" s="1">
        <v>25.2</v>
      </c>
      <c r="M317" s="1">
        <v>29.07</v>
      </c>
      <c r="N317" s="1">
        <v>177.18</v>
      </c>
      <c r="O317" s="1">
        <v>204.43</v>
      </c>
    </row>
    <row r="318" spans="2:15" ht="15" customHeight="1" x14ac:dyDescent="0.25">
      <c r="B318" s="92" t="s">
        <v>89</v>
      </c>
      <c r="C318" s="92"/>
      <c r="D318" s="92"/>
      <c r="E318" s="92"/>
      <c r="F318" s="17">
        <v>150</v>
      </c>
      <c r="G318" s="17">
        <v>200</v>
      </c>
      <c r="H318" s="5">
        <v>2.8</v>
      </c>
      <c r="I318" s="5">
        <v>3.72</v>
      </c>
      <c r="J318" s="5">
        <v>2.0099999999999998</v>
      </c>
      <c r="K318" s="5">
        <v>2.67</v>
      </c>
      <c r="L318" s="5">
        <v>17.84</v>
      </c>
      <c r="M318" s="5">
        <v>23.72</v>
      </c>
      <c r="N318" s="5">
        <v>101.43</v>
      </c>
      <c r="O318" s="5">
        <v>134.97</v>
      </c>
    </row>
    <row r="319" spans="2:15" ht="15" customHeight="1" x14ac:dyDescent="0.25">
      <c r="B319" s="82" t="s">
        <v>23</v>
      </c>
      <c r="C319" s="83"/>
      <c r="D319" s="83"/>
      <c r="E319" s="84"/>
      <c r="F319" s="17">
        <v>25</v>
      </c>
      <c r="G319" s="17">
        <v>35</v>
      </c>
      <c r="H319" s="1">
        <v>3.51</v>
      </c>
      <c r="I319" s="1">
        <v>4.0999999999999996</v>
      </c>
      <c r="J319" s="1">
        <v>5.27</v>
      </c>
      <c r="K319" s="1">
        <v>6.14</v>
      </c>
      <c r="L319" s="1">
        <v>8.69</v>
      </c>
      <c r="M319" s="1">
        <v>10.130000000000001</v>
      </c>
      <c r="N319" s="1">
        <v>97.86</v>
      </c>
      <c r="O319" s="1">
        <v>114.17</v>
      </c>
    </row>
    <row r="320" spans="2:15" ht="15" customHeight="1" x14ac:dyDescent="0.25">
      <c r="B320" s="97" t="s">
        <v>11</v>
      </c>
      <c r="C320" s="98"/>
      <c r="D320" s="98"/>
      <c r="E320" s="99"/>
      <c r="F320" s="7">
        <v>0.22</v>
      </c>
      <c r="G320" s="7">
        <v>0.21</v>
      </c>
      <c r="H320" s="4">
        <f>H317+H318+H319</f>
        <v>12.76</v>
      </c>
      <c r="I320" s="4">
        <f t="shared" ref="I320:O320" si="54">I317+I318+I319</f>
        <v>15.26</v>
      </c>
      <c r="J320" s="4">
        <f t="shared" si="54"/>
        <v>12.85</v>
      </c>
      <c r="K320" s="4">
        <f t="shared" si="54"/>
        <v>15.23</v>
      </c>
      <c r="L320" s="4">
        <f t="shared" si="54"/>
        <v>51.73</v>
      </c>
      <c r="M320" s="4">
        <f t="shared" si="54"/>
        <v>62.92</v>
      </c>
      <c r="N320" s="4">
        <f t="shared" si="54"/>
        <v>376.47</v>
      </c>
      <c r="O320" s="4">
        <f t="shared" si="54"/>
        <v>453.57</v>
      </c>
    </row>
    <row r="321" spans="2:15" ht="15" customHeight="1" x14ac:dyDescent="0.25">
      <c r="B321" s="51" t="s">
        <v>12</v>
      </c>
      <c r="C321" s="51"/>
      <c r="D321" s="51"/>
      <c r="E321" s="51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2:15" ht="15" customHeight="1" x14ac:dyDescent="0.25">
      <c r="B322" s="28" t="s">
        <v>127</v>
      </c>
      <c r="C322" s="29"/>
      <c r="D322" s="29"/>
      <c r="E322" s="30"/>
      <c r="F322" s="5">
        <v>50</v>
      </c>
      <c r="G322" s="5">
        <v>60</v>
      </c>
      <c r="H322" s="1">
        <v>0.71</v>
      </c>
      <c r="I322" s="1">
        <v>0.86</v>
      </c>
      <c r="J322" s="1">
        <v>2.5499999999999998</v>
      </c>
      <c r="K322" s="1">
        <v>3.06</v>
      </c>
      <c r="L322" s="1">
        <v>4.3499999999999996</v>
      </c>
      <c r="M322" s="1">
        <v>5.22</v>
      </c>
      <c r="N322" s="1">
        <v>42.63</v>
      </c>
      <c r="O322" s="1">
        <v>51.16</v>
      </c>
    </row>
    <row r="323" spans="2:15" ht="15" customHeight="1" x14ac:dyDescent="0.25">
      <c r="B323" s="93" t="s">
        <v>74</v>
      </c>
      <c r="C323" s="93"/>
      <c r="D323" s="93"/>
      <c r="E323" s="93"/>
      <c r="F323" s="17" t="s">
        <v>27</v>
      </c>
      <c r="G323" s="17" t="s">
        <v>28</v>
      </c>
      <c r="H323" s="1">
        <v>1.08</v>
      </c>
      <c r="I323" s="1">
        <v>1.44</v>
      </c>
      <c r="J323" s="1">
        <v>1.67</v>
      </c>
      <c r="K323" s="1">
        <v>2.23</v>
      </c>
      <c r="L323" s="1">
        <v>3.52</v>
      </c>
      <c r="M323" s="1">
        <v>4.6900000000000004</v>
      </c>
      <c r="N323" s="1">
        <v>36.43</v>
      </c>
      <c r="O323" s="1">
        <v>48.57</v>
      </c>
    </row>
    <row r="324" spans="2:15" ht="15" customHeight="1" x14ac:dyDescent="0.25">
      <c r="B324" s="39" t="s">
        <v>97</v>
      </c>
      <c r="C324" s="40"/>
      <c r="D324" s="40"/>
      <c r="E324" s="41"/>
      <c r="F324" s="17">
        <v>50</v>
      </c>
      <c r="G324" s="17">
        <v>70</v>
      </c>
      <c r="H324" s="1">
        <v>5.38</v>
      </c>
      <c r="I324" s="1">
        <v>8.73</v>
      </c>
      <c r="J324" s="1">
        <v>9.85</v>
      </c>
      <c r="K324" s="1">
        <v>13.57</v>
      </c>
      <c r="L324" s="1">
        <v>4.3600000000000003</v>
      </c>
      <c r="M324" s="1">
        <v>6.09</v>
      </c>
      <c r="N324" s="1">
        <v>140.91999999999999</v>
      </c>
      <c r="O324" s="1">
        <v>195.48</v>
      </c>
    </row>
    <row r="325" spans="2:15" ht="15" customHeight="1" x14ac:dyDescent="0.25">
      <c r="B325" s="39" t="s">
        <v>13</v>
      </c>
      <c r="C325" s="40"/>
      <c r="D325" s="40"/>
      <c r="E325" s="41"/>
      <c r="F325" s="17">
        <v>100</v>
      </c>
      <c r="G325" s="17">
        <v>150</v>
      </c>
      <c r="H325" s="2">
        <v>1.84</v>
      </c>
      <c r="I325" s="2">
        <v>2.76</v>
      </c>
      <c r="J325" s="2">
        <v>1.83</v>
      </c>
      <c r="K325" s="2">
        <v>2.75</v>
      </c>
      <c r="L325" s="2">
        <v>11.55</v>
      </c>
      <c r="M325" s="2">
        <v>17.329999999999998</v>
      </c>
      <c r="N325" s="2">
        <v>74.05</v>
      </c>
      <c r="O325" s="2">
        <v>111.08</v>
      </c>
    </row>
    <row r="326" spans="2:15" ht="15" customHeight="1" x14ac:dyDescent="0.25">
      <c r="B326" s="39" t="s">
        <v>57</v>
      </c>
      <c r="C326" s="40"/>
      <c r="D326" s="40"/>
      <c r="E326" s="41"/>
      <c r="F326" s="17">
        <v>150</v>
      </c>
      <c r="G326" s="17">
        <v>200</v>
      </c>
      <c r="H326" s="1">
        <v>0.12</v>
      </c>
      <c r="I326" s="1">
        <v>0.16</v>
      </c>
      <c r="J326" s="1">
        <v>0.12</v>
      </c>
      <c r="K326" s="1">
        <v>0.16</v>
      </c>
      <c r="L326" s="1">
        <v>17.91</v>
      </c>
      <c r="M326" s="1">
        <v>23.88</v>
      </c>
      <c r="N326" s="1">
        <v>73.95</v>
      </c>
      <c r="O326" s="1">
        <v>98.6</v>
      </c>
    </row>
    <row r="327" spans="2:15" ht="15" customHeight="1" x14ac:dyDescent="0.25">
      <c r="B327" s="28" t="s">
        <v>14</v>
      </c>
      <c r="C327" s="29"/>
      <c r="D327" s="29"/>
      <c r="E327" s="30"/>
      <c r="F327" s="5">
        <v>30</v>
      </c>
      <c r="G327" s="5">
        <v>60</v>
      </c>
      <c r="H327" s="1">
        <v>1.98</v>
      </c>
      <c r="I327" s="1">
        <v>3.96</v>
      </c>
      <c r="J327" s="1">
        <v>0.36</v>
      </c>
      <c r="K327" s="1">
        <v>0.72</v>
      </c>
      <c r="L327" s="1">
        <v>10.02</v>
      </c>
      <c r="M327" s="1">
        <v>20.04</v>
      </c>
      <c r="N327" s="1">
        <v>52.2</v>
      </c>
      <c r="O327" s="1">
        <v>104.4</v>
      </c>
    </row>
    <row r="328" spans="2:15" ht="15" customHeight="1" x14ac:dyDescent="0.25">
      <c r="B328" s="42" t="s">
        <v>11</v>
      </c>
      <c r="C328" s="37"/>
      <c r="D328" s="37"/>
      <c r="E328" s="38"/>
      <c r="F328" s="7">
        <v>0.3</v>
      </c>
      <c r="G328" s="7">
        <v>0.3</v>
      </c>
      <c r="H328" s="4">
        <f>H322+H323+H324+H325+H326+H327</f>
        <v>11.11</v>
      </c>
      <c r="I328" s="4">
        <f t="shared" ref="I328:O328" si="55">I322+I323+I324+I325+I326+I327</f>
        <v>17.91</v>
      </c>
      <c r="J328" s="4">
        <f t="shared" si="55"/>
        <v>16.38</v>
      </c>
      <c r="K328" s="4">
        <f t="shared" si="55"/>
        <v>22.49</v>
      </c>
      <c r="L328" s="4">
        <f t="shared" si="55"/>
        <v>51.709999999999994</v>
      </c>
      <c r="M328" s="4">
        <f t="shared" si="55"/>
        <v>77.25</v>
      </c>
      <c r="N328" s="4">
        <f t="shared" si="55"/>
        <v>420.17999999999995</v>
      </c>
      <c r="O328" s="4">
        <f t="shared" si="55"/>
        <v>609.29</v>
      </c>
    </row>
    <row r="329" spans="2:15" ht="15" customHeight="1" x14ac:dyDescent="0.25">
      <c r="B329" s="51" t="s">
        <v>15</v>
      </c>
      <c r="C329" s="51"/>
      <c r="D329" s="51"/>
      <c r="E329" s="51"/>
      <c r="F329" s="5"/>
      <c r="G329" s="5"/>
      <c r="H329" s="5"/>
      <c r="I329" s="5"/>
      <c r="J329" s="5"/>
      <c r="K329" s="5"/>
      <c r="L329" s="5"/>
      <c r="M329" s="5"/>
      <c r="N329" s="5"/>
      <c r="O329" s="5"/>
    </row>
    <row r="330" spans="2:15" ht="15" customHeight="1" x14ac:dyDescent="0.25">
      <c r="B330" s="47" t="s">
        <v>34</v>
      </c>
      <c r="C330" s="48"/>
      <c r="D330" s="48"/>
      <c r="E330" s="49"/>
      <c r="F330" s="5">
        <v>150</v>
      </c>
      <c r="G330" s="5">
        <v>150</v>
      </c>
      <c r="H330" s="5">
        <v>4.3499999999999996</v>
      </c>
      <c r="I330" s="5">
        <v>4.3499999999999996</v>
      </c>
      <c r="J330" s="5">
        <v>4.8</v>
      </c>
      <c r="K330" s="5">
        <v>4.8</v>
      </c>
      <c r="L330" s="5">
        <v>6</v>
      </c>
      <c r="M330" s="5">
        <v>6</v>
      </c>
      <c r="N330" s="5">
        <v>88.5</v>
      </c>
      <c r="O330" s="5">
        <v>88.5</v>
      </c>
    </row>
    <row r="331" spans="2:15" ht="15" customHeight="1" x14ac:dyDescent="0.25">
      <c r="B331" s="28" t="s">
        <v>22</v>
      </c>
      <c r="C331" s="29"/>
      <c r="D331" s="29"/>
      <c r="E331" s="30"/>
      <c r="F331" s="5">
        <v>20</v>
      </c>
      <c r="G331" s="5">
        <v>20</v>
      </c>
      <c r="H331" s="5">
        <v>2.08</v>
      </c>
      <c r="I331" s="5">
        <v>2.08</v>
      </c>
      <c r="J331" s="5">
        <v>0.68</v>
      </c>
      <c r="K331" s="5">
        <v>0.68</v>
      </c>
      <c r="L331" s="5">
        <v>9.9</v>
      </c>
      <c r="M331" s="5">
        <v>9.9</v>
      </c>
      <c r="N331" s="5">
        <v>54</v>
      </c>
      <c r="O331" s="5">
        <v>54</v>
      </c>
    </row>
    <row r="332" spans="2:15" ht="15" customHeight="1" x14ac:dyDescent="0.25">
      <c r="B332" s="28" t="s">
        <v>18</v>
      </c>
      <c r="C332" s="29"/>
      <c r="D332" s="29"/>
      <c r="E332" s="30"/>
      <c r="F332" s="5">
        <v>150</v>
      </c>
      <c r="G332" s="5">
        <v>180</v>
      </c>
      <c r="H332" s="1">
        <v>0.6</v>
      </c>
      <c r="I332" s="1">
        <v>0.72</v>
      </c>
      <c r="J332" s="1">
        <v>0.6</v>
      </c>
      <c r="K332" s="1">
        <v>0.72</v>
      </c>
      <c r="L332" s="1">
        <v>14.7</v>
      </c>
      <c r="M332" s="1">
        <v>17.64</v>
      </c>
      <c r="N332" s="1">
        <v>70.5</v>
      </c>
      <c r="O332" s="1">
        <v>84.6</v>
      </c>
    </row>
    <row r="333" spans="2:15" ht="15" customHeight="1" x14ac:dyDescent="0.25">
      <c r="B333" s="42" t="s">
        <v>11</v>
      </c>
      <c r="C333" s="37"/>
      <c r="D333" s="37"/>
      <c r="E333" s="38"/>
      <c r="F333" s="7">
        <v>0.15</v>
      </c>
      <c r="G333" s="7">
        <v>0.13</v>
      </c>
      <c r="H333" s="4">
        <f>H330+H331+H332</f>
        <v>7.0299999999999994</v>
      </c>
      <c r="I333" s="4">
        <f t="shared" ref="I333:O333" si="56">I330+I331+I332</f>
        <v>7.1499999999999995</v>
      </c>
      <c r="J333" s="4">
        <f t="shared" si="56"/>
        <v>6.0799999999999992</v>
      </c>
      <c r="K333" s="4">
        <f t="shared" si="56"/>
        <v>6.1999999999999993</v>
      </c>
      <c r="L333" s="4">
        <f t="shared" si="56"/>
        <v>30.6</v>
      </c>
      <c r="M333" s="4">
        <f t="shared" si="56"/>
        <v>33.54</v>
      </c>
      <c r="N333" s="4">
        <f t="shared" si="56"/>
        <v>213</v>
      </c>
      <c r="O333" s="4">
        <f t="shared" si="56"/>
        <v>227.1</v>
      </c>
    </row>
    <row r="334" spans="2:15" ht="15" customHeight="1" x14ac:dyDescent="0.25">
      <c r="B334" s="51" t="s">
        <v>37</v>
      </c>
      <c r="C334" s="51"/>
      <c r="D334" s="51"/>
      <c r="E334" s="51"/>
      <c r="F334" s="5"/>
      <c r="G334" s="5"/>
      <c r="H334" s="5"/>
      <c r="I334" s="5"/>
      <c r="J334" s="5"/>
      <c r="K334" s="5"/>
      <c r="L334" s="5"/>
      <c r="M334" s="5"/>
      <c r="N334" s="5"/>
      <c r="O334" s="5"/>
    </row>
    <row r="335" spans="2:15" ht="15" customHeight="1" x14ac:dyDescent="0.25">
      <c r="B335" s="31" t="s">
        <v>94</v>
      </c>
      <c r="C335" s="32"/>
      <c r="D335" s="32"/>
      <c r="E335" s="33"/>
      <c r="F335" s="17" t="s">
        <v>75</v>
      </c>
      <c r="G335" s="17" t="s">
        <v>112</v>
      </c>
      <c r="H335" s="1">
        <v>18.5</v>
      </c>
      <c r="I335" s="1">
        <v>21.58</v>
      </c>
      <c r="J335" s="1">
        <v>14.69</v>
      </c>
      <c r="K335" s="1">
        <v>17.14</v>
      </c>
      <c r="L335" s="1">
        <v>17.03</v>
      </c>
      <c r="M335" s="1">
        <v>19.87</v>
      </c>
      <c r="N335" s="1">
        <v>220.46</v>
      </c>
      <c r="O335" s="1">
        <v>297.67</v>
      </c>
    </row>
    <row r="336" spans="2:15" ht="15" customHeight="1" x14ac:dyDescent="0.25">
      <c r="B336" s="39" t="s">
        <v>16</v>
      </c>
      <c r="C336" s="40"/>
      <c r="D336" s="40"/>
      <c r="E336" s="41"/>
      <c r="F336" s="17">
        <v>150</v>
      </c>
      <c r="G336" s="17">
        <v>200</v>
      </c>
      <c r="H336" s="2">
        <v>3.97</v>
      </c>
      <c r="I336" s="2">
        <v>5.29</v>
      </c>
      <c r="J336" s="2">
        <v>3.48</v>
      </c>
      <c r="K336" s="2">
        <v>4.6399999999999997</v>
      </c>
      <c r="L336" s="2">
        <v>6.74</v>
      </c>
      <c r="M336" s="2">
        <v>8.99</v>
      </c>
      <c r="N336" s="2">
        <v>74.08</v>
      </c>
      <c r="O336" s="2">
        <v>98.77</v>
      </c>
    </row>
    <row r="337" spans="2:15" ht="15" customHeight="1" x14ac:dyDescent="0.25">
      <c r="B337" s="28" t="s">
        <v>22</v>
      </c>
      <c r="C337" s="29"/>
      <c r="D337" s="29"/>
      <c r="E337" s="30"/>
      <c r="F337" s="5">
        <v>20</v>
      </c>
      <c r="G337" s="5">
        <v>30</v>
      </c>
      <c r="H337" s="1">
        <v>2.08</v>
      </c>
      <c r="I337" s="1">
        <v>3.12</v>
      </c>
      <c r="J337" s="1">
        <v>0.68</v>
      </c>
      <c r="K337" s="1">
        <v>1.02</v>
      </c>
      <c r="L337" s="1">
        <v>9.9</v>
      </c>
      <c r="M337" s="1">
        <v>14.85</v>
      </c>
      <c r="N337" s="1">
        <v>54</v>
      </c>
      <c r="O337" s="1">
        <v>81</v>
      </c>
    </row>
    <row r="338" spans="2:15" ht="15" customHeight="1" x14ac:dyDescent="0.25">
      <c r="B338" s="42" t="s">
        <v>11</v>
      </c>
      <c r="C338" s="37"/>
      <c r="D338" s="37"/>
      <c r="E338" s="38"/>
      <c r="F338" s="7">
        <v>0.2</v>
      </c>
      <c r="G338" s="7">
        <v>0.25</v>
      </c>
      <c r="H338" s="4">
        <f>H335+H336+H337</f>
        <v>24.549999999999997</v>
      </c>
      <c r="I338" s="4">
        <f t="shared" ref="I338:O338" si="57">I335+I336+I337</f>
        <v>29.99</v>
      </c>
      <c r="J338" s="4">
        <f t="shared" si="57"/>
        <v>18.849999999999998</v>
      </c>
      <c r="K338" s="4">
        <f t="shared" si="57"/>
        <v>22.8</v>
      </c>
      <c r="L338" s="4">
        <f t="shared" si="57"/>
        <v>33.67</v>
      </c>
      <c r="M338" s="4">
        <f t="shared" si="57"/>
        <v>43.71</v>
      </c>
      <c r="N338" s="4">
        <f t="shared" si="57"/>
        <v>348.54</v>
      </c>
      <c r="O338" s="4">
        <f t="shared" si="57"/>
        <v>477.44</v>
      </c>
    </row>
    <row r="339" spans="2:15" ht="15" customHeight="1" x14ac:dyDescent="0.25">
      <c r="B339" s="51" t="s">
        <v>17</v>
      </c>
      <c r="C339" s="51"/>
      <c r="D339" s="51"/>
      <c r="E339" s="51"/>
      <c r="F339" s="51"/>
      <c r="G339" s="5"/>
      <c r="H339" s="5"/>
      <c r="I339" s="5"/>
      <c r="J339" s="5"/>
      <c r="K339" s="5"/>
      <c r="L339" s="5"/>
      <c r="M339" s="5"/>
      <c r="N339" s="5"/>
      <c r="O339" s="5"/>
    </row>
    <row r="340" spans="2:15" ht="15" customHeight="1" x14ac:dyDescent="0.25">
      <c r="B340" s="28" t="s">
        <v>96</v>
      </c>
      <c r="C340" s="29"/>
      <c r="D340" s="29"/>
      <c r="E340" s="30"/>
      <c r="F340" s="5">
        <v>50</v>
      </c>
      <c r="G340" s="5">
        <v>50</v>
      </c>
      <c r="H340" s="5">
        <v>1.67</v>
      </c>
      <c r="I340" s="5">
        <v>1.67</v>
      </c>
      <c r="J340" s="5">
        <v>1.54</v>
      </c>
      <c r="K340" s="5">
        <v>1.54</v>
      </c>
      <c r="L340" s="5">
        <v>17.2</v>
      </c>
      <c r="M340" s="5">
        <v>17.2</v>
      </c>
      <c r="N340" s="5">
        <v>88.07</v>
      </c>
      <c r="O340" s="5">
        <v>88.07</v>
      </c>
    </row>
    <row r="341" spans="2:15" ht="15" customHeight="1" x14ac:dyDescent="0.25">
      <c r="B341" s="28" t="s">
        <v>24</v>
      </c>
      <c r="C341" s="29"/>
      <c r="D341" s="29"/>
      <c r="E341" s="30"/>
      <c r="F341" s="5" t="s">
        <v>42</v>
      </c>
      <c r="G341" s="5" t="s">
        <v>33</v>
      </c>
      <c r="H341" s="5">
        <v>0.08</v>
      </c>
      <c r="I341" s="5">
        <v>0.11</v>
      </c>
      <c r="J341" s="5">
        <v>0.01</v>
      </c>
      <c r="K341" s="5">
        <v>0.02</v>
      </c>
      <c r="L341" s="5">
        <v>9.59</v>
      </c>
      <c r="M341" s="5">
        <v>12.79</v>
      </c>
      <c r="N341" s="5">
        <v>37.299999999999997</v>
      </c>
      <c r="O341" s="5">
        <v>49.73</v>
      </c>
    </row>
    <row r="342" spans="2:15" ht="15" customHeight="1" x14ac:dyDescent="0.25">
      <c r="B342" s="42" t="s">
        <v>11</v>
      </c>
      <c r="C342" s="37"/>
      <c r="D342" s="37"/>
      <c r="E342" s="38"/>
      <c r="F342" s="7">
        <v>0.13</v>
      </c>
      <c r="G342" s="7">
        <v>0.11</v>
      </c>
      <c r="H342" s="4">
        <f>H340+H341</f>
        <v>1.75</v>
      </c>
      <c r="I342" s="4">
        <f t="shared" ref="I342:O342" si="58">I340+I341</f>
        <v>1.78</v>
      </c>
      <c r="J342" s="4">
        <f t="shared" si="58"/>
        <v>1.55</v>
      </c>
      <c r="K342" s="4">
        <f t="shared" si="58"/>
        <v>1.56</v>
      </c>
      <c r="L342" s="4">
        <f t="shared" si="58"/>
        <v>26.79</v>
      </c>
      <c r="M342" s="4">
        <f t="shared" si="58"/>
        <v>29.99</v>
      </c>
      <c r="N342" s="4">
        <f t="shared" si="58"/>
        <v>125.36999999999999</v>
      </c>
      <c r="O342" s="4">
        <f t="shared" si="58"/>
        <v>137.79999999999998</v>
      </c>
    </row>
    <row r="343" spans="2:15" ht="15" customHeight="1" x14ac:dyDescent="0.25">
      <c r="B343" s="42" t="s">
        <v>19</v>
      </c>
      <c r="C343" s="37"/>
      <c r="D343" s="37"/>
      <c r="E343" s="38"/>
      <c r="F343" s="7">
        <v>1</v>
      </c>
      <c r="G343" s="7">
        <v>1</v>
      </c>
      <c r="H343" s="4">
        <f t="shared" ref="H343:O343" si="59">H320+H328+H333+H338+H342</f>
        <v>57.199999999999996</v>
      </c>
      <c r="I343" s="4">
        <f t="shared" si="59"/>
        <v>72.09</v>
      </c>
      <c r="J343" s="4">
        <f t="shared" si="59"/>
        <v>55.709999999999994</v>
      </c>
      <c r="K343" s="4">
        <f t="shared" si="59"/>
        <v>68.28</v>
      </c>
      <c r="L343" s="4">
        <f t="shared" si="59"/>
        <v>194.49999999999997</v>
      </c>
      <c r="M343" s="4">
        <f t="shared" si="59"/>
        <v>247.41000000000003</v>
      </c>
      <c r="N343" s="4">
        <f t="shared" si="59"/>
        <v>1483.56</v>
      </c>
      <c r="O343" s="4">
        <f t="shared" si="59"/>
        <v>1905.1999999999998</v>
      </c>
    </row>
    <row r="344" spans="2:15" ht="15" customHeight="1" x14ac:dyDescent="0.25">
      <c r="B344" s="42" t="s">
        <v>20</v>
      </c>
      <c r="C344" s="37"/>
      <c r="D344" s="37"/>
      <c r="E344" s="38"/>
      <c r="F344" s="6"/>
      <c r="G344" s="6"/>
      <c r="H344" s="4">
        <v>1</v>
      </c>
      <c r="I344" s="4">
        <v>1</v>
      </c>
      <c r="J344" s="8">
        <f>J343/H343</f>
        <v>0.97395104895104889</v>
      </c>
      <c r="K344" s="8">
        <f>K343/I343</f>
        <v>0.94714939658759878</v>
      </c>
      <c r="L344" s="8">
        <f>L343/H343</f>
        <v>3.40034965034965</v>
      </c>
      <c r="M344" s="8">
        <f>M343/I343</f>
        <v>3.4319600499375782</v>
      </c>
      <c r="N344" s="4"/>
      <c r="O344" s="4"/>
    </row>
    <row r="345" spans="2:15" ht="15" customHeight="1" x14ac:dyDescent="0.25"/>
    <row r="350" spans="2:15" ht="15" customHeight="1" x14ac:dyDescent="0.25"/>
    <row r="351" spans="2:15" ht="15" customHeight="1" x14ac:dyDescent="0.25"/>
    <row r="355" ht="17.25" customHeight="1" x14ac:dyDescent="0.25"/>
    <row r="356" ht="15" customHeight="1" x14ac:dyDescent="0.25"/>
    <row r="358" ht="15" customHeight="1" x14ac:dyDescent="0.25"/>
    <row r="359" ht="15" customHeight="1" x14ac:dyDescent="0.25"/>
  </sheetData>
  <mergeCells count="381">
    <mergeCell ref="B278:O278"/>
    <mergeCell ref="B335:E335"/>
    <mergeCell ref="B162:E162"/>
    <mergeCell ref="H314:I314"/>
    <mergeCell ref="B316:E316"/>
    <mergeCell ref="B342:E342"/>
    <mergeCell ref="B343:E343"/>
    <mergeCell ref="B344:E344"/>
    <mergeCell ref="B313:O313"/>
    <mergeCell ref="B312:O312"/>
    <mergeCell ref="B326:E326"/>
    <mergeCell ref="B327:E327"/>
    <mergeCell ref="B328:E328"/>
    <mergeCell ref="B330:E330"/>
    <mergeCell ref="B331:E331"/>
    <mergeCell ref="B332:E332"/>
    <mergeCell ref="B333:E333"/>
    <mergeCell ref="B337:E337"/>
    <mergeCell ref="B338:E338"/>
    <mergeCell ref="B340:E340"/>
    <mergeCell ref="B341:E341"/>
    <mergeCell ref="B329:E329"/>
    <mergeCell ref="B334:E334"/>
    <mergeCell ref="B339:F339"/>
    <mergeCell ref="J314:K314"/>
    <mergeCell ref="L314:M314"/>
    <mergeCell ref="N314:O314"/>
    <mergeCell ref="B304:E304"/>
    <mergeCell ref="B307:E307"/>
    <mergeCell ref="B309:E309"/>
    <mergeCell ref="B310:E310"/>
    <mergeCell ref="B311:E311"/>
    <mergeCell ref="B306:F306"/>
    <mergeCell ref="B308:E308"/>
    <mergeCell ref="B323:E323"/>
    <mergeCell ref="B291:E291"/>
    <mergeCell ref="B293:E293"/>
    <mergeCell ref="B294:E294"/>
    <mergeCell ref="B295:E295"/>
    <mergeCell ref="B336:E336"/>
    <mergeCell ref="B314:E315"/>
    <mergeCell ref="B317:E317"/>
    <mergeCell ref="B319:E319"/>
    <mergeCell ref="B320:E320"/>
    <mergeCell ref="B324:E324"/>
    <mergeCell ref="B325:E325"/>
    <mergeCell ref="B321:E321"/>
    <mergeCell ref="B322:E322"/>
    <mergeCell ref="B25:E25"/>
    <mergeCell ref="B172:E172"/>
    <mergeCell ref="B173:E173"/>
    <mergeCell ref="B174:E174"/>
    <mergeCell ref="B232:E232"/>
    <mergeCell ref="B318:E318"/>
    <mergeCell ref="F314:G314"/>
    <mergeCell ref="B297:E297"/>
    <mergeCell ref="B298:E298"/>
    <mergeCell ref="B60:E60"/>
    <mergeCell ref="B49:E49"/>
    <mergeCell ref="B57:E57"/>
    <mergeCell ref="B54:E54"/>
    <mergeCell ref="B53:E53"/>
    <mergeCell ref="B38:O38"/>
    <mergeCell ref="B52:E52"/>
    <mergeCell ref="N40:O40"/>
    <mergeCell ref="B50:E50"/>
    <mergeCell ref="B59:E59"/>
    <mergeCell ref="B61:E61"/>
    <mergeCell ref="B63:E63"/>
    <mergeCell ref="B65:E65"/>
    <mergeCell ref="B71:E71"/>
    <mergeCell ref="B72:E72"/>
    <mergeCell ref="N280:O280"/>
    <mergeCell ref="B282:E282"/>
    <mergeCell ref="B300:E300"/>
    <mergeCell ref="B302:E302"/>
    <mergeCell ref="B303:E303"/>
    <mergeCell ref="H280:I280"/>
    <mergeCell ref="J280:K280"/>
    <mergeCell ref="B299:E299"/>
    <mergeCell ref="B292:E292"/>
    <mergeCell ref="B296:E296"/>
    <mergeCell ref="B285:E285"/>
    <mergeCell ref="B287:E287"/>
    <mergeCell ref="B289:E289"/>
    <mergeCell ref="F280:G280"/>
    <mergeCell ref="B288:E288"/>
    <mergeCell ref="B290:E290"/>
    <mergeCell ref="B283:E283"/>
    <mergeCell ref="L280:M280"/>
    <mergeCell ref="B284:E284"/>
    <mergeCell ref="B301:E301"/>
    <mergeCell ref="F110:G110"/>
    <mergeCell ref="B118:E118"/>
    <mergeCell ref="B119:E119"/>
    <mergeCell ref="B127:E127"/>
    <mergeCell ref="B78:E78"/>
    <mergeCell ref="L110:M110"/>
    <mergeCell ref="N110:O110"/>
    <mergeCell ref="B92:E92"/>
    <mergeCell ref="B147:E147"/>
    <mergeCell ref="B136:E136"/>
    <mergeCell ref="B138:E138"/>
    <mergeCell ref="N144:O144"/>
    <mergeCell ref="B137:E137"/>
    <mergeCell ref="B86:E86"/>
    <mergeCell ref="B95:E95"/>
    <mergeCell ref="B85:E85"/>
    <mergeCell ref="N75:O75"/>
    <mergeCell ref="B80:E80"/>
    <mergeCell ref="B81:E81"/>
    <mergeCell ref="B82:E82"/>
    <mergeCell ref="F75:G75"/>
    <mergeCell ref="B91:E91"/>
    <mergeCell ref="B87:E87"/>
    <mergeCell ref="B93:E93"/>
    <mergeCell ref="J75:K75"/>
    <mergeCell ref="B30:E30"/>
    <mergeCell ref="B31:E31"/>
    <mergeCell ref="B33:E33"/>
    <mergeCell ref="H40:I40"/>
    <mergeCell ref="J40:K40"/>
    <mergeCell ref="L40:M40"/>
    <mergeCell ref="J110:K110"/>
    <mergeCell ref="B98:E98"/>
    <mergeCell ref="B39:O39"/>
    <mergeCell ref="B73:O73"/>
    <mergeCell ref="B74:O74"/>
    <mergeCell ref="B100:E100"/>
    <mergeCell ref="B68:E68"/>
    <mergeCell ref="H110:I110"/>
    <mergeCell ref="L75:M75"/>
    <mergeCell ref="B101:E101"/>
    <mergeCell ref="B103:E103"/>
    <mergeCell ref="B104:E104"/>
    <mergeCell ref="B105:E105"/>
    <mergeCell ref="B88:E88"/>
    <mergeCell ref="B89:E89"/>
    <mergeCell ref="B90:E90"/>
    <mergeCell ref="B83:E83"/>
    <mergeCell ref="H75:I75"/>
    <mergeCell ref="B19:E19"/>
    <mergeCell ref="B20:E20"/>
    <mergeCell ref="B21:E21"/>
    <mergeCell ref="B23:E23"/>
    <mergeCell ref="B24:E24"/>
    <mergeCell ref="B75:E76"/>
    <mergeCell ref="B56:E56"/>
    <mergeCell ref="B48:E48"/>
    <mergeCell ref="B45:E45"/>
    <mergeCell ref="B47:E47"/>
    <mergeCell ref="B44:E44"/>
    <mergeCell ref="B62:E62"/>
    <mergeCell ref="B67:F67"/>
    <mergeCell ref="B64:E64"/>
    <mergeCell ref="B42:E42"/>
    <mergeCell ref="B34:E34"/>
    <mergeCell ref="B35:E35"/>
    <mergeCell ref="B36:E36"/>
    <mergeCell ref="B37:E37"/>
    <mergeCell ref="B40:E41"/>
    <mergeCell ref="F40:G40"/>
    <mergeCell ref="B43:E43"/>
    <mergeCell ref="B28:E28"/>
    <mergeCell ref="B29:E29"/>
    <mergeCell ref="B4:O4"/>
    <mergeCell ref="B5:O5"/>
    <mergeCell ref="B11:E11"/>
    <mergeCell ref="B10:E10"/>
    <mergeCell ref="B9:E9"/>
    <mergeCell ref="B12:E12"/>
    <mergeCell ref="B15:E15"/>
    <mergeCell ref="B17:E17"/>
    <mergeCell ref="B18:E18"/>
    <mergeCell ref="B8:E8"/>
    <mergeCell ref="B13:E13"/>
    <mergeCell ref="B6:E7"/>
    <mergeCell ref="F6:G6"/>
    <mergeCell ref="H6:I6"/>
    <mergeCell ref="J6:K6"/>
    <mergeCell ref="L6:M6"/>
    <mergeCell ref="N6:O6"/>
    <mergeCell ref="B16:E16"/>
    <mergeCell ref="B22:E22"/>
    <mergeCell ref="B27:E27"/>
    <mergeCell ref="B107:E107"/>
    <mergeCell ref="B108:O108"/>
    <mergeCell ref="B109:O109"/>
    <mergeCell ref="B55:E55"/>
    <mergeCell ref="B163:E163"/>
    <mergeCell ref="B165:E165"/>
    <mergeCell ref="B110:E111"/>
    <mergeCell ref="B141:E141"/>
    <mergeCell ref="B146:E146"/>
    <mergeCell ref="B106:E106"/>
    <mergeCell ref="B94:E94"/>
    <mergeCell ref="B96:E96"/>
    <mergeCell ref="B79:E79"/>
    <mergeCell ref="B99:E99"/>
    <mergeCell ref="B97:E97"/>
    <mergeCell ref="B77:E77"/>
    <mergeCell ref="B84:E84"/>
    <mergeCell ref="B58:E58"/>
    <mergeCell ref="B69:E69"/>
    <mergeCell ref="B160:E160"/>
    <mergeCell ref="B148:E148"/>
    <mergeCell ref="B26:E26"/>
    <mergeCell ref="B112:E112"/>
    <mergeCell ref="B155:E155"/>
    <mergeCell ref="B159:E159"/>
    <mergeCell ref="B156:E156"/>
    <mergeCell ref="B157:E157"/>
    <mergeCell ref="B113:E113"/>
    <mergeCell ref="B115:E115"/>
    <mergeCell ref="B121:E121"/>
    <mergeCell ref="B122:E122"/>
    <mergeCell ref="B123:E123"/>
    <mergeCell ref="B126:E126"/>
    <mergeCell ref="B117:E117"/>
    <mergeCell ref="B142:O142"/>
    <mergeCell ref="B143:O143"/>
    <mergeCell ref="B144:E145"/>
    <mergeCell ref="F144:G144"/>
    <mergeCell ref="H144:I144"/>
    <mergeCell ref="B129:E129"/>
    <mergeCell ref="B133:E133"/>
    <mergeCell ref="B131:E131"/>
    <mergeCell ref="B134:E134"/>
    <mergeCell ref="B114:E114"/>
    <mergeCell ref="B120:E120"/>
    <mergeCell ref="B125:E125"/>
    <mergeCell ref="L246:M246"/>
    <mergeCell ref="B224:E224"/>
    <mergeCell ref="B227:E227"/>
    <mergeCell ref="B244:O244"/>
    <mergeCell ref="B245:O245"/>
    <mergeCell ref="H211:I211"/>
    <mergeCell ref="J211:K211"/>
    <mergeCell ref="B228:E228"/>
    <mergeCell ref="B198:E198"/>
    <mergeCell ref="F211:G211"/>
    <mergeCell ref="B241:E241"/>
    <mergeCell ref="L211:M211"/>
    <mergeCell ref="N211:O211"/>
    <mergeCell ref="B209:O209"/>
    <mergeCell ref="B264:E264"/>
    <mergeCell ref="B252:E252"/>
    <mergeCell ref="B253:E253"/>
    <mergeCell ref="B262:E262"/>
    <mergeCell ref="B203:E203"/>
    <mergeCell ref="B238:E238"/>
    <mergeCell ref="B234:E234"/>
    <mergeCell ref="B205:E205"/>
    <mergeCell ref="B255:E255"/>
    <mergeCell ref="B254:E254"/>
    <mergeCell ref="B256:E256"/>
    <mergeCell ref="B261:E261"/>
    <mergeCell ref="B263:E263"/>
    <mergeCell ref="B257:E257"/>
    <mergeCell ref="B258:E258"/>
    <mergeCell ref="B210:O210"/>
    <mergeCell ref="H246:I246"/>
    <mergeCell ref="J246:K246"/>
    <mergeCell ref="F246:G246"/>
    <mergeCell ref="B207:E207"/>
    <mergeCell ref="N246:O246"/>
    <mergeCell ref="B130:E130"/>
    <mergeCell ref="B161:E161"/>
    <mergeCell ref="B185:E185"/>
    <mergeCell ref="B194:E194"/>
    <mergeCell ref="B195:E195"/>
    <mergeCell ref="B196:E196"/>
    <mergeCell ref="B149:E149"/>
    <mergeCell ref="B152:E152"/>
    <mergeCell ref="B153:E153"/>
    <mergeCell ref="B170:E170"/>
    <mergeCell ref="B164:E164"/>
    <mergeCell ref="B180:E180"/>
    <mergeCell ref="B182:E182"/>
    <mergeCell ref="B168:E168"/>
    <mergeCell ref="B175:O175"/>
    <mergeCell ref="B193:E193"/>
    <mergeCell ref="B176:O176"/>
    <mergeCell ref="N177:O177"/>
    <mergeCell ref="L177:M177"/>
    <mergeCell ref="F177:G177"/>
    <mergeCell ref="J144:K144"/>
    <mergeCell ref="L144:M144"/>
    <mergeCell ref="B151:E151"/>
    <mergeCell ref="B154:E154"/>
    <mergeCell ref="B139:E139"/>
    <mergeCell ref="B140:E140"/>
    <mergeCell ref="B280:E281"/>
    <mergeCell ref="B266:E266"/>
    <mergeCell ref="B276:E276"/>
    <mergeCell ref="B277:E277"/>
    <mergeCell ref="B223:E223"/>
    <mergeCell ref="B225:E225"/>
    <mergeCell ref="B229:E229"/>
    <mergeCell ref="B213:E213"/>
    <mergeCell ref="B218:E218"/>
    <mergeCell ref="B181:E181"/>
    <mergeCell ref="B208:E208"/>
    <mergeCell ref="B211:E212"/>
    <mergeCell ref="B200:E200"/>
    <mergeCell ref="B249:E249"/>
    <mergeCell ref="B260:E260"/>
    <mergeCell ref="B197:E197"/>
    <mergeCell ref="B273:E273"/>
    <mergeCell ref="B177:E178"/>
    <mergeCell ref="B251:E251"/>
    <mergeCell ref="B259:E259"/>
    <mergeCell ref="B246:E247"/>
    <mergeCell ref="B248:E248"/>
    <mergeCell ref="B233:E233"/>
    <mergeCell ref="B271:E271"/>
    <mergeCell ref="B219:E219"/>
    <mergeCell ref="B220:E220"/>
    <mergeCell ref="B214:E214"/>
    <mergeCell ref="B215:E215"/>
    <mergeCell ref="B217:E217"/>
    <mergeCell ref="B275:E275"/>
    <mergeCell ref="B269:E269"/>
    <mergeCell ref="B270:E270"/>
    <mergeCell ref="B221:E221"/>
    <mergeCell ref="B222:E222"/>
    <mergeCell ref="B250:E250"/>
    <mergeCell ref="B242:E242"/>
    <mergeCell ref="B243:E243"/>
    <mergeCell ref="B274:E274"/>
    <mergeCell ref="B267:E267"/>
    <mergeCell ref="B268:E268"/>
    <mergeCell ref="B265:E265"/>
    <mergeCell ref="B305:E305"/>
    <mergeCell ref="B1:O3"/>
    <mergeCell ref="B279:O279"/>
    <mergeCell ref="B272:E272"/>
    <mergeCell ref="B183:E183"/>
    <mergeCell ref="B235:E235"/>
    <mergeCell ref="B236:E236"/>
    <mergeCell ref="B239:E239"/>
    <mergeCell ref="B240:E240"/>
    <mergeCell ref="B116:E116"/>
    <mergeCell ref="B32:E32"/>
    <mergeCell ref="B66:E66"/>
    <mergeCell ref="B70:E70"/>
    <mergeCell ref="B102:E102"/>
    <mergeCell ref="B135:E135"/>
    <mergeCell ref="B150:E150"/>
    <mergeCell ref="B158:E158"/>
    <mergeCell ref="B206:E206"/>
    <mergeCell ref="B226:E226"/>
    <mergeCell ref="B231:E231"/>
    <mergeCell ref="B237:E237"/>
    <mergeCell ref="B132:E132"/>
    <mergeCell ref="B216:E216"/>
    <mergeCell ref="B286:E286"/>
    <mergeCell ref="H177:I177"/>
    <mergeCell ref="J177:K177"/>
    <mergeCell ref="B14:E14"/>
    <mergeCell ref="B51:E51"/>
    <mergeCell ref="B46:E46"/>
    <mergeCell ref="B128:E128"/>
    <mergeCell ref="B186:E186"/>
    <mergeCell ref="B230:E230"/>
    <mergeCell ref="B190:E190"/>
    <mergeCell ref="B191:E191"/>
    <mergeCell ref="B192:E192"/>
    <mergeCell ref="B179:E179"/>
    <mergeCell ref="B184:E184"/>
    <mergeCell ref="B187:E187"/>
    <mergeCell ref="B166:E166"/>
    <mergeCell ref="B169:E169"/>
    <mergeCell ref="B171:E171"/>
    <mergeCell ref="B188:E188"/>
    <mergeCell ref="B189:E189"/>
    <mergeCell ref="B202:E202"/>
    <mergeCell ref="B204:E204"/>
    <mergeCell ref="B167:E167"/>
    <mergeCell ref="B199:E199"/>
    <mergeCell ref="B201:E201"/>
  </mergeCells>
  <pageMargins left="3.937007874015748E-2" right="3.937007874015748E-2" top="3.937007874015748E-2" bottom="3.937007874015748E-2" header="0.31496062992125984" footer="0.31496062992125984"/>
  <pageSetup paperSize="9" scale="85" fitToHeight="0" orientation="landscape" r:id="rId1"/>
  <rowBreaks count="9" manualBreakCount="9">
    <brk id="37" max="16383" man="1"/>
    <brk id="72" max="16383" man="1"/>
    <brk id="107" max="16383" man="1"/>
    <brk id="141" max="16" man="1"/>
    <brk id="174" max="16" man="1"/>
    <brk id="208" max="16" man="1"/>
    <brk id="243" max="16" man="1"/>
    <brk id="277" max="16" man="1"/>
    <brk id="31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12</vt:lpstr>
      <vt:lpstr>Лист3</vt:lpstr>
      <vt:lpstr>'12'!Область_печати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 42</dc:creator>
  <cp:lastModifiedBy>TECHN_3</cp:lastModifiedBy>
  <cp:lastPrinted>2024-11-19T06:32:02Z</cp:lastPrinted>
  <dcterms:created xsi:type="dcterms:W3CDTF">2020-03-18T07:03:30Z</dcterms:created>
  <dcterms:modified xsi:type="dcterms:W3CDTF">2024-11-27T05:47:57Z</dcterms:modified>
</cp:coreProperties>
</file>