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"/>
    </mc:Choice>
  </mc:AlternateContent>
  <bookViews>
    <workbookView xWindow="0" yWindow="0" windowWidth="28800" windowHeight="11625"/>
  </bookViews>
  <sheets>
    <sheet name="10,5" sheetId="4" r:id="rId1"/>
    <sheet name="Лист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7" i="4" l="1"/>
  <c r="K297" i="4"/>
  <c r="J297" i="4"/>
  <c r="I297" i="4"/>
  <c r="G297" i="4"/>
  <c r="F297" i="4"/>
  <c r="E297" i="4"/>
  <c r="D297" i="4"/>
  <c r="L217" i="4"/>
  <c r="K217" i="4"/>
  <c r="J217" i="4"/>
  <c r="I217" i="4"/>
  <c r="G217" i="4"/>
  <c r="F217" i="4"/>
  <c r="E217" i="4"/>
  <c r="D217" i="4"/>
  <c r="L127" i="4"/>
  <c r="K127" i="4"/>
  <c r="J127" i="4"/>
  <c r="I127" i="4"/>
  <c r="G127" i="4"/>
  <c r="F127" i="4"/>
  <c r="E127" i="4"/>
  <c r="D127" i="4"/>
  <c r="L48" i="4"/>
  <c r="K48" i="4"/>
  <c r="J48" i="4"/>
  <c r="I48" i="4"/>
  <c r="G48" i="4"/>
  <c r="F48" i="4"/>
  <c r="E48" i="4"/>
  <c r="D48" i="4"/>
  <c r="L380" i="4"/>
  <c r="K380" i="4"/>
  <c r="J380" i="4"/>
  <c r="I380" i="4"/>
  <c r="G380" i="4"/>
  <c r="F380" i="4"/>
  <c r="E380" i="4"/>
  <c r="D380" i="4"/>
  <c r="L342" i="4"/>
  <c r="K342" i="4"/>
  <c r="J342" i="4"/>
  <c r="I342" i="4"/>
  <c r="G342" i="4"/>
  <c r="F342" i="4"/>
  <c r="E342" i="4"/>
  <c r="D342" i="4"/>
  <c r="G335" i="4"/>
  <c r="F335" i="4"/>
  <c r="E335" i="4"/>
  <c r="D335" i="4"/>
  <c r="L304" i="4"/>
  <c r="K304" i="4"/>
  <c r="J304" i="4"/>
  <c r="I304" i="4"/>
  <c r="G304" i="4"/>
  <c r="F304" i="4"/>
  <c r="E304" i="4"/>
  <c r="D304" i="4"/>
  <c r="L288" i="4"/>
  <c r="K288" i="4"/>
  <c r="J288" i="4"/>
  <c r="I288" i="4"/>
  <c r="G288" i="4"/>
  <c r="F288" i="4"/>
  <c r="E288" i="4"/>
  <c r="D288" i="4"/>
  <c r="L261" i="4"/>
  <c r="K261" i="4"/>
  <c r="J261" i="4"/>
  <c r="I261" i="4"/>
  <c r="G261" i="4"/>
  <c r="F261" i="4"/>
  <c r="E261" i="4"/>
  <c r="D261" i="4"/>
  <c r="L181" i="4" l="1"/>
  <c r="K181" i="4"/>
  <c r="J181" i="4"/>
  <c r="I181" i="4"/>
  <c r="G181" i="4"/>
  <c r="F181" i="4"/>
  <c r="E181" i="4"/>
  <c r="D181" i="4"/>
  <c r="L142" i="4"/>
  <c r="K142" i="4"/>
  <c r="J142" i="4"/>
  <c r="I142" i="4"/>
  <c r="G142" i="4"/>
  <c r="F142" i="4"/>
  <c r="E142" i="4"/>
  <c r="D142" i="4"/>
  <c r="L101" i="4"/>
  <c r="K101" i="4"/>
  <c r="J101" i="4"/>
  <c r="I101" i="4"/>
  <c r="G101" i="4"/>
  <c r="F101" i="4"/>
  <c r="E101" i="4"/>
  <c r="D101" i="4"/>
  <c r="L63" i="4"/>
  <c r="K63" i="4"/>
  <c r="J63" i="4"/>
  <c r="I63" i="4"/>
  <c r="G63" i="4"/>
  <c r="F63" i="4"/>
  <c r="E63" i="4"/>
  <c r="D63" i="4"/>
  <c r="L57" i="4"/>
  <c r="K57" i="4"/>
  <c r="J57" i="4"/>
  <c r="I57" i="4"/>
  <c r="G57" i="4"/>
  <c r="F57" i="4"/>
  <c r="E57" i="4"/>
  <c r="D57" i="4"/>
  <c r="L20" i="4"/>
  <c r="K20" i="4"/>
  <c r="J20" i="4"/>
  <c r="I20" i="4"/>
  <c r="G20" i="4"/>
  <c r="F20" i="4"/>
  <c r="E20" i="4"/>
  <c r="D20" i="4"/>
  <c r="E95" i="4" l="1"/>
  <c r="F95" i="4"/>
  <c r="G95" i="4"/>
  <c r="D95" i="4"/>
  <c r="L373" i="4"/>
  <c r="K373" i="4"/>
  <c r="J373" i="4"/>
  <c r="I373" i="4"/>
  <c r="G373" i="4"/>
  <c r="F373" i="4"/>
  <c r="E373" i="4"/>
  <c r="D373" i="4"/>
  <c r="L367" i="4"/>
  <c r="K367" i="4"/>
  <c r="J367" i="4"/>
  <c r="I367" i="4"/>
  <c r="G367" i="4"/>
  <c r="F367" i="4"/>
  <c r="E367" i="4"/>
  <c r="D367" i="4"/>
  <c r="L335" i="4"/>
  <c r="K335" i="4"/>
  <c r="J335" i="4"/>
  <c r="I335" i="4"/>
  <c r="L327" i="4"/>
  <c r="K327" i="4"/>
  <c r="J327" i="4"/>
  <c r="I327" i="4"/>
  <c r="G327" i="4"/>
  <c r="F327" i="4"/>
  <c r="E327" i="4"/>
  <c r="D327" i="4"/>
  <c r="J247" i="4"/>
  <c r="K247" i="4"/>
  <c r="L247" i="4"/>
  <c r="I247" i="4"/>
  <c r="E247" i="4"/>
  <c r="F247" i="4"/>
  <c r="G247" i="4"/>
  <c r="D247" i="4"/>
  <c r="L255" i="4"/>
  <c r="K255" i="4"/>
  <c r="J255" i="4"/>
  <c r="I255" i="4"/>
  <c r="G255" i="4"/>
  <c r="F255" i="4"/>
  <c r="E255" i="4"/>
  <c r="D255" i="4"/>
  <c r="L225" i="4"/>
  <c r="K225" i="4"/>
  <c r="J225" i="4"/>
  <c r="I225" i="4"/>
  <c r="G225" i="4"/>
  <c r="F225" i="4"/>
  <c r="E225" i="4"/>
  <c r="D225" i="4"/>
  <c r="L207" i="4"/>
  <c r="K207" i="4"/>
  <c r="J207" i="4"/>
  <c r="I207" i="4"/>
  <c r="G207" i="4"/>
  <c r="F207" i="4"/>
  <c r="E207" i="4"/>
  <c r="D207" i="4"/>
  <c r="E173" i="4"/>
  <c r="F173" i="4"/>
  <c r="G173" i="4"/>
  <c r="D173" i="4"/>
  <c r="J167" i="4"/>
  <c r="K167" i="4"/>
  <c r="L167" i="4"/>
  <c r="I167" i="4"/>
  <c r="E167" i="4"/>
  <c r="F167" i="4"/>
  <c r="G167" i="4"/>
  <c r="D167" i="4"/>
  <c r="L173" i="4"/>
  <c r="K173" i="4"/>
  <c r="J173" i="4"/>
  <c r="I173" i="4"/>
  <c r="J87" i="4"/>
  <c r="K87" i="4"/>
  <c r="L87" i="4"/>
  <c r="I87" i="4"/>
  <c r="D87" i="4"/>
  <c r="E87" i="4"/>
  <c r="F87" i="4"/>
  <c r="G87" i="4"/>
  <c r="L135" i="4"/>
  <c r="K135" i="4"/>
  <c r="J135" i="4"/>
  <c r="I135" i="4"/>
  <c r="G135" i="4"/>
  <c r="F135" i="4"/>
  <c r="E135" i="4"/>
  <c r="D135" i="4"/>
  <c r="L95" i="4"/>
  <c r="K95" i="4"/>
  <c r="J95" i="4"/>
  <c r="I95" i="4"/>
  <c r="J26" i="4"/>
  <c r="K26" i="4"/>
  <c r="L26" i="4"/>
  <c r="I26" i="4"/>
  <c r="E26" i="4"/>
  <c r="F26" i="4"/>
  <c r="G26" i="4"/>
  <c r="D26" i="4"/>
  <c r="J12" i="4"/>
  <c r="K12" i="4"/>
  <c r="L12" i="4"/>
  <c r="I12" i="4"/>
  <c r="E12" i="4"/>
  <c r="F12" i="4"/>
  <c r="G12" i="4"/>
  <c r="D12" i="4"/>
  <c r="D381" i="4" l="1"/>
  <c r="D343" i="4"/>
  <c r="E343" i="4"/>
  <c r="E381" i="4"/>
  <c r="F343" i="4"/>
  <c r="F381" i="4"/>
  <c r="K143" i="4"/>
  <c r="J143" i="4"/>
  <c r="E143" i="4"/>
  <c r="I143" i="4"/>
  <c r="E27" i="4"/>
  <c r="G381" i="4"/>
  <c r="M367" i="4" s="1"/>
  <c r="I381" i="4"/>
  <c r="J381" i="4"/>
  <c r="K381" i="4"/>
  <c r="L381" i="4"/>
  <c r="N373" i="4" s="1"/>
  <c r="G27" i="4"/>
  <c r="M12" i="4" s="1"/>
  <c r="F27" i="4"/>
  <c r="G343" i="4"/>
  <c r="M342" i="4" s="1"/>
  <c r="I343" i="4"/>
  <c r="J343" i="4"/>
  <c r="K343" i="4"/>
  <c r="I305" i="4"/>
  <c r="L343" i="4"/>
  <c r="N342" i="4" s="1"/>
  <c r="J305" i="4"/>
  <c r="K305" i="4"/>
  <c r="L305" i="4"/>
  <c r="N304" i="4" s="1"/>
  <c r="K262" i="4"/>
  <c r="D305" i="4"/>
  <c r="E305" i="4"/>
  <c r="F305" i="4"/>
  <c r="G305" i="4"/>
  <c r="M304" i="4" s="1"/>
  <c r="K27" i="4"/>
  <c r="D262" i="4"/>
  <c r="G262" i="4"/>
  <c r="M261" i="4" s="1"/>
  <c r="F262" i="4"/>
  <c r="F143" i="4"/>
  <c r="E262" i="4"/>
  <c r="I262" i="4"/>
  <c r="L262" i="4"/>
  <c r="N247" i="4" s="1"/>
  <c r="J262" i="4"/>
  <c r="D226" i="4"/>
  <c r="E226" i="4"/>
  <c r="F226" i="4"/>
  <c r="G226" i="4"/>
  <c r="M225" i="4" s="1"/>
  <c r="I182" i="4"/>
  <c r="I226" i="4"/>
  <c r="J226" i="4"/>
  <c r="K226" i="4"/>
  <c r="I64" i="4"/>
  <c r="L226" i="4"/>
  <c r="L182" i="4"/>
  <c r="N167" i="4" s="1"/>
  <c r="K182" i="4"/>
  <c r="J182" i="4"/>
  <c r="G143" i="4"/>
  <c r="M142" i="4" s="1"/>
  <c r="L143" i="4"/>
  <c r="N127" i="4" s="1"/>
  <c r="D182" i="4"/>
  <c r="G182" i="4"/>
  <c r="M181" i="4" s="1"/>
  <c r="F182" i="4"/>
  <c r="E182" i="4"/>
  <c r="D143" i="4"/>
  <c r="J102" i="4"/>
  <c r="I102" i="4"/>
  <c r="L102" i="4"/>
  <c r="N87" i="4" s="1"/>
  <c r="K102" i="4"/>
  <c r="K64" i="4"/>
  <c r="G102" i="4"/>
  <c r="F102" i="4"/>
  <c r="E102" i="4"/>
  <c r="J27" i="4"/>
  <c r="D102" i="4"/>
  <c r="J64" i="4"/>
  <c r="D64" i="4"/>
  <c r="I27" i="4"/>
  <c r="G64" i="4"/>
  <c r="M63" i="4" s="1"/>
  <c r="L27" i="4"/>
  <c r="N26" i="4" s="1"/>
  <c r="F64" i="4"/>
  <c r="E64" i="4"/>
  <c r="L64" i="4"/>
  <c r="N48" i="4" s="1"/>
  <c r="D27" i="4"/>
  <c r="N367" i="4" l="1"/>
  <c r="M373" i="4"/>
  <c r="M380" i="4"/>
  <c r="N335" i="4"/>
  <c r="N380" i="4"/>
  <c r="N327" i="4"/>
  <c r="N297" i="4"/>
  <c r="M217" i="4"/>
  <c r="N207" i="4"/>
  <c r="M127" i="4"/>
  <c r="N135" i="4"/>
  <c r="N288" i="4"/>
  <c r="M207" i="4"/>
  <c r="N181" i="4"/>
  <c r="N173" i="4"/>
  <c r="N101" i="4"/>
  <c r="N142" i="4"/>
  <c r="M135" i="4"/>
  <c r="N95" i="4"/>
  <c r="M57" i="4"/>
  <c r="M173" i="4"/>
  <c r="N225" i="4"/>
  <c r="N217" i="4"/>
  <c r="M48" i="4"/>
  <c r="M335" i="4"/>
  <c r="M327" i="4"/>
  <c r="N261" i="4"/>
  <c r="M297" i="4"/>
  <c r="M288" i="4"/>
  <c r="M167" i="4"/>
  <c r="M255" i="4"/>
  <c r="M247" i="4"/>
  <c r="N255" i="4"/>
  <c r="N63" i="4"/>
  <c r="N57" i="4"/>
  <c r="N64" i="4" s="1"/>
  <c r="M101" i="4"/>
  <c r="M95" i="4"/>
  <c r="M87" i="4"/>
  <c r="M20" i="4"/>
  <c r="M26" i="4"/>
  <c r="N20" i="4"/>
  <c r="N12" i="4"/>
  <c r="M262" i="4" l="1"/>
  <c r="M343" i="4"/>
  <c r="N343" i="4"/>
  <c r="N305" i="4"/>
  <c r="N262" i="4"/>
  <c r="N182" i="4"/>
  <c r="M64" i="4"/>
  <c r="M305" i="4"/>
  <c r="M182" i="4"/>
  <c r="N143" i="4"/>
  <c r="N102" i="4"/>
  <c r="M102" i="4"/>
  <c r="M381" i="4"/>
  <c r="M226" i="4"/>
  <c r="N381" i="4"/>
  <c r="N226" i="4"/>
  <c r="M143" i="4"/>
  <c r="M27" i="4"/>
  <c r="N27" i="4"/>
</calcChain>
</file>

<file path=xl/sharedStrings.xml><?xml version="1.0" encoding="utf-8"?>
<sst xmlns="http://schemas.openxmlformats.org/spreadsheetml/2006/main" count="382" uniqueCount="125">
  <si>
    <t>НАИМЕНОВАНИЕ БЛЮД</t>
  </si>
  <si>
    <t>Выход, г</t>
  </si>
  <si>
    <t>Белки, г</t>
  </si>
  <si>
    <t>Жиры, г</t>
  </si>
  <si>
    <t>Углеводы, г</t>
  </si>
  <si>
    <t>1-3 года</t>
  </si>
  <si>
    <t>3-6 лет</t>
  </si>
  <si>
    <t>Эн. цен, ккал</t>
  </si>
  <si>
    <t xml:space="preserve">Макароны с сыром </t>
  </si>
  <si>
    <t>Чай с лимоном</t>
  </si>
  <si>
    <t>Итого:</t>
  </si>
  <si>
    <t>Завтрак</t>
  </si>
  <si>
    <t>Обед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</si>
  <si>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(зефир)</t>
    </r>
  </si>
  <si>
    <r>
      <t xml:space="preserve">Сок </t>
    </r>
    <r>
      <rPr>
        <i/>
        <sz val="11"/>
        <color theme="1"/>
        <rFont val="Times New Roman"/>
        <family val="1"/>
        <charset val="204"/>
      </rPr>
      <t>(яблочный)</t>
    </r>
  </si>
  <si>
    <t>Мясо (говядина) отварное протертое (добавка в суп)</t>
  </si>
  <si>
    <t>Хлеб ржаной</t>
  </si>
  <si>
    <t>Полдник</t>
  </si>
  <si>
    <t>Картофель тушеный с овощами</t>
  </si>
  <si>
    <t>Хлеб пшеничный</t>
  </si>
  <si>
    <t>Жаркое по-могилевски</t>
  </si>
  <si>
    <t>Итого за день:</t>
  </si>
  <si>
    <t>мин</t>
  </si>
  <si>
    <t>макс</t>
  </si>
  <si>
    <t>Каша жидкая молочная пшенная</t>
  </si>
  <si>
    <t>Чай с молоком</t>
  </si>
  <si>
    <t>Бутерброд с маслом</t>
  </si>
  <si>
    <t>Борщ с капустой (свежей) и картофелем (со сметаной)</t>
  </si>
  <si>
    <t>Пюре картофельное</t>
  </si>
  <si>
    <t>Кофейный напиток с молоком</t>
  </si>
  <si>
    <t>150/3</t>
  </si>
  <si>
    <t>Каша жидкая молочная "Геркулес"</t>
  </si>
  <si>
    <t>Бутерброд с сыром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</si>
  <si>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(яблоки)</t>
    </r>
  </si>
  <si>
    <t>Капуста тушеная</t>
  </si>
  <si>
    <t>Бутерброд с повидлом</t>
  </si>
  <si>
    <t>Биточки из говядины "Нежные"</t>
  </si>
  <si>
    <t>Плов из отварной говядины</t>
  </si>
  <si>
    <t>Рагу овощное с картофелем</t>
  </si>
  <si>
    <t>Каша жидкая молочная рисовая</t>
  </si>
  <si>
    <t>Чай с сахаром</t>
  </si>
  <si>
    <r>
      <t xml:space="preserve">Кондитерское изделие </t>
    </r>
    <r>
      <rPr>
        <i/>
        <sz val="11"/>
        <color theme="1"/>
        <rFont val="Times New Roman"/>
        <family val="1"/>
        <charset val="204"/>
      </rPr>
      <t>(мармелад)</t>
    </r>
  </si>
  <si>
    <t xml:space="preserve">Хлеб пшеничный </t>
  </si>
  <si>
    <t>Бабка картофельная "Новая"</t>
  </si>
  <si>
    <t xml:space="preserve">Кофейный напиток </t>
  </si>
  <si>
    <t>Манник (с повидлом)</t>
  </si>
  <si>
    <r>
      <t xml:space="preserve">Кондитерские изделия </t>
    </r>
    <r>
      <rPr>
        <i/>
        <sz val="11"/>
        <color theme="1"/>
        <rFont val="Times New Roman"/>
        <family val="1"/>
        <charset val="204"/>
      </rPr>
      <t>(печенье)</t>
    </r>
  </si>
  <si>
    <t>Каша жидкая молочная манная</t>
  </si>
  <si>
    <t>Колбаса отварная</t>
  </si>
  <si>
    <t>Кофейный напиток</t>
  </si>
  <si>
    <t>Макаронные изделия отварные</t>
  </si>
  <si>
    <t>Картофель, запеченый со сметаной и сыром</t>
  </si>
  <si>
    <t>1 неделя</t>
  </si>
  <si>
    <t xml:space="preserve">Понедельник </t>
  </si>
  <si>
    <t xml:space="preserve">Вторник </t>
  </si>
  <si>
    <t xml:space="preserve">Среда </t>
  </si>
  <si>
    <t xml:space="preserve">Пятница </t>
  </si>
  <si>
    <t>2 неделя</t>
  </si>
  <si>
    <t>Вторник</t>
  </si>
  <si>
    <t>200/4</t>
  </si>
  <si>
    <t>Четверг</t>
  </si>
  <si>
    <t xml:space="preserve"> 1 неделя</t>
  </si>
  <si>
    <t>Запеканка из творога со сметаной</t>
  </si>
  <si>
    <t>Пюре картофельное с морковью</t>
  </si>
  <si>
    <r>
      <t>Кисель из св.плодов</t>
    </r>
    <r>
      <rPr>
        <i/>
        <sz val="11"/>
        <color theme="1"/>
        <rFont val="Times New Roman"/>
        <family val="1"/>
        <charset val="204"/>
      </rPr>
      <t xml:space="preserve"> (яблоки)</t>
    </r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</si>
  <si>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(кураги)</t>
    </r>
  </si>
  <si>
    <r>
      <t xml:space="preserve">Компот из св. плодов </t>
    </r>
    <r>
      <rPr>
        <i/>
        <sz val="11"/>
        <color theme="1"/>
        <rFont val="Times New Roman"/>
        <family val="1"/>
        <charset val="204"/>
      </rPr>
      <t>(апельсин)</t>
    </r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</si>
  <si>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(рисовой</t>
    </r>
    <r>
      <rPr>
        <sz val="11"/>
        <color theme="1"/>
        <rFont val="Times New Roman"/>
        <family val="1"/>
        <charset val="204"/>
      </rPr>
      <t>)</t>
    </r>
  </si>
  <si>
    <t>Щи из свежей капусты  (со сметаной)</t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</si>
  <si>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(йогурт)</t>
    </r>
  </si>
  <si>
    <r>
      <t xml:space="preserve">Суп с крупой </t>
    </r>
    <r>
      <rPr>
        <i/>
        <sz val="11"/>
        <color theme="1"/>
        <rFont val="Times New Roman"/>
        <family val="1"/>
        <charset val="204"/>
      </rPr>
      <t>(рисовой)</t>
    </r>
  </si>
  <si>
    <t>120/5</t>
  </si>
  <si>
    <t>140/8</t>
  </si>
  <si>
    <t xml:space="preserve">Голубцы любительские </t>
  </si>
  <si>
    <r>
      <t xml:space="preserve">Суп молочный с крупой </t>
    </r>
    <r>
      <rPr>
        <i/>
        <sz val="11"/>
        <color theme="1"/>
        <rFont val="Times New Roman"/>
        <family val="1"/>
        <charset val="204"/>
      </rPr>
      <t>(овсяной)</t>
    </r>
  </si>
  <si>
    <r>
      <t xml:space="preserve">Молоко или кисломолочный продукт </t>
    </r>
    <r>
      <rPr>
        <i/>
        <sz val="11"/>
        <color theme="1"/>
        <rFont val="Times New Roman"/>
        <family val="1"/>
        <charset val="204"/>
      </rPr>
      <t>(кефир)</t>
    </r>
  </si>
  <si>
    <t>Каша жидкая молочная "Дружба"</t>
  </si>
  <si>
    <r>
      <t xml:space="preserve">Салат из овощей </t>
    </r>
    <r>
      <rPr>
        <i/>
        <sz val="11"/>
        <color theme="1"/>
        <rFont val="Times New Roman"/>
        <family val="1"/>
        <charset val="204"/>
      </rPr>
      <t>(салат "Бурячок)</t>
    </r>
  </si>
  <si>
    <t xml:space="preserve"> </t>
  </si>
  <si>
    <t xml:space="preserve">Примерные двухнедельные рационы питания на зимне-весенний период для дошкольного учреждения с 10,5 -часовым режимом пребывания </t>
  </si>
  <si>
    <r>
      <t xml:space="preserve">Салат из отв. овощей </t>
    </r>
    <r>
      <rPr>
        <i/>
        <sz val="11"/>
        <color theme="1"/>
        <rFont val="Times New Roman"/>
        <family val="1"/>
        <charset val="204"/>
      </rPr>
      <t>(салат "Минутка")</t>
    </r>
  </si>
  <si>
    <t>Суп Весенний</t>
  </si>
  <si>
    <t>Сок</t>
  </si>
  <si>
    <r>
      <t xml:space="preserve">Овощи порциями </t>
    </r>
    <r>
      <rPr>
        <i/>
        <sz val="11"/>
        <color theme="1"/>
        <rFont val="Times New Roman"/>
        <family val="1"/>
        <charset val="204"/>
      </rPr>
      <t>(горошек конс. порциями)</t>
    </r>
  </si>
  <si>
    <t>Омлет натуральный (с маслом сливочным)</t>
  </si>
  <si>
    <t>70/5</t>
  </si>
  <si>
    <t>100/8</t>
  </si>
  <si>
    <t>Салат "Огонек"</t>
  </si>
  <si>
    <t>Котлета рыбная "Жемчужина"</t>
  </si>
  <si>
    <t>Мясо отварное протертое (добавка в суп)</t>
  </si>
  <si>
    <t>Напиток "Дюшес"</t>
  </si>
  <si>
    <t>Сырники, запеченные со сметаной</t>
  </si>
  <si>
    <r>
      <t xml:space="preserve">Салат Чайка </t>
    </r>
    <r>
      <rPr>
        <i/>
        <sz val="11"/>
        <color theme="1"/>
        <rFont val="Times New Roman"/>
        <family val="1"/>
        <charset val="204"/>
      </rPr>
      <t>(с растительным маслом)</t>
    </r>
  </si>
  <si>
    <t>Рассольник Ленинградский (с перл. крупой) (со смет.)</t>
  </si>
  <si>
    <t>Колбаски из птицы "Курочка ряба"</t>
  </si>
  <si>
    <t>130/10</t>
  </si>
  <si>
    <t>Какао с молоком "Чебурашка"</t>
  </si>
  <si>
    <t>Винегрет с фасолью</t>
  </si>
  <si>
    <t>Тефтели из свинины</t>
  </si>
  <si>
    <t>Каша вязкая гречневая</t>
  </si>
  <si>
    <t>Компот лимонный</t>
  </si>
  <si>
    <t>Запеканка картофельная с мясом (говядина) с маслом сл.</t>
  </si>
  <si>
    <r>
      <t xml:space="preserve">Компот из плодов сушеных </t>
    </r>
    <r>
      <rPr>
        <i/>
        <sz val="11"/>
        <color theme="1"/>
        <rFont val="Times New Roman"/>
        <family val="1"/>
        <charset val="204"/>
      </rPr>
      <t>(яблок)</t>
    </r>
  </si>
  <si>
    <t>Макароны отварные с овощами</t>
  </si>
  <si>
    <t>Котлета "Праменьчык"</t>
  </si>
  <si>
    <t>Суп картоф. с крупой (рисовой) (масло слив.)</t>
  </si>
  <si>
    <t>Морковь тушеная</t>
  </si>
  <si>
    <r>
      <t xml:space="preserve">Компот из суш. плодов </t>
    </r>
    <r>
      <rPr>
        <i/>
        <sz val="11"/>
        <color theme="1"/>
        <rFont val="Times New Roman"/>
        <family val="1"/>
        <charset val="204"/>
      </rPr>
      <t>(изюма)</t>
    </r>
  </si>
  <si>
    <t>Котлеты рыбные "Фантазия"</t>
  </si>
  <si>
    <t>Драчена</t>
  </si>
  <si>
    <t>Салат "Улыбка"</t>
  </si>
  <si>
    <t>Суп картофельный с макаронными изделиями</t>
  </si>
  <si>
    <t>Биточки из птицы "Одуванчик"</t>
  </si>
  <si>
    <t>Компот из кураги</t>
  </si>
  <si>
    <t>Запеканка из творога (с манной крупой) со сметаной</t>
  </si>
  <si>
    <r>
      <t xml:space="preserve">Огурец консервированный </t>
    </r>
    <r>
      <rPr>
        <i/>
        <sz val="11"/>
        <color theme="1"/>
        <rFont val="Times New Roman"/>
        <family val="1"/>
        <charset val="204"/>
      </rPr>
      <t>(порциями)</t>
    </r>
  </si>
  <si>
    <t>Суп картофельный с горохом</t>
  </si>
  <si>
    <t>Биточки рыбные "Нептун"</t>
  </si>
  <si>
    <t>Кисель из сока яблочного</t>
  </si>
  <si>
    <t>Сложный гарнир</t>
  </si>
  <si>
    <t>Каша вязкая молочная гречневая</t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</si>
  <si>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(груши)</t>
    </r>
  </si>
  <si>
    <r>
      <t xml:space="preserve">Фрукты </t>
    </r>
    <r>
      <rPr>
        <i/>
        <sz val="11"/>
        <color theme="1"/>
        <rFont val="Times New Roman"/>
        <family val="1"/>
        <charset val="204"/>
      </rPr>
      <t>(апельсины)</t>
    </r>
  </si>
  <si>
    <r>
      <t xml:space="preserve">Мучное изделие </t>
    </r>
    <r>
      <rPr>
        <i/>
        <sz val="11"/>
        <color theme="1"/>
        <rFont val="Times New Roman"/>
        <family val="1"/>
        <charset val="204"/>
      </rPr>
      <t>(Булочка "Витьба")</t>
    </r>
  </si>
  <si>
    <t>150/12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</si>
</sst>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2" fillId="0" borderId="1" xfId="1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9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2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6"/>
  <sheetViews>
    <sheetView tabSelected="1" topLeftCell="A262" zoomScale="80" zoomScaleNormal="80" workbookViewId="0">
      <selection activeCell="H294" sqref="H294"/>
    </sheetView>
  </sheetViews>
  <sheetFormatPr defaultRowHeight="15" x14ac:dyDescent="0.25"/>
  <cols>
    <col min="1" max="1" width="4.140625" customWidth="1"/>
    <col min="2" max="2" width="50.7109375" customWidth="1"/>
    <col min="3" max="12" width="12.7109375" customWidth="1"/>
    <col min="13" max="14" width="9.5703125" hidden="1" customWidth="1"/>
    <col min="15" max="15" width="0" hidden="1" customWidth="1"/>
  </cols>
  <sheetData>
    <row r="2" spans="2:14" s="22" customFormat="1" ht="45" customHeight="1" x14ac:dyDescent="0.35">
      <c r="B2" s="64" t="s">
        <v>79</v>
      </c>
      <c r="C2" s="64"/>
      <c r="D2" s="64"/>
      <c r="E2" s="64"/>
      <c r="F2" s="64"/>
      <c r="G2" s="64"/>
      <c r="H2" s="64"/>
      <c r="I2" s="64"/>
      <c r="J2" s="64"/>
      <c r="K2" s="64"/>
      <c r="L2" s="64"/>
    </row>
    <row r="4" spans="2:14" ht="16.5" x14ac:dyDescent="0.25">
      <c r="B4" s="65" t="s">
        <v>53</v>
      </c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4" ht="16.5" x14ac:dyDescent="0.25">
      <c r="B5" s="65" t="s">
        <v>52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2:14" x14ac:dyDescent="0.25">
      <c r="B6" s="52" t="s">
        <v>0</v>
      </c>
      <c r="C6" s="60" t="s">
        <v>5</v>
      </c>
      <c r="D6" s="61"/>
      <c r="E6" s="61"/>
      <c r="F6" s="61"/>
      <c r="G6" s="62"/>
      <c r="H6" s="53" t="s">
        <v>6</v>
      </c>
      <c r="I6" s="53"/>
      <c r="J6" s="53"/>
      <c r="K6" s="53"/>
      <c r="L6" s="53"/>
    </row>
    <row r="7" spans="2:14" x14ac:dyDescent="0.25">
      <c r="B7" s="52"/>
      <c r="C7" s="43" t="s">
        <v>1</v>
      </c>
      <c r="D7" s="21" t="s">
        <v>2</v>
      </c>
      <c r="E7" s="21" t="s">
        <v>3</v>
      </c>
      <c r="F7" s="21" t="s">
        <v>4</v>
      </c>
      <c r="G7" s="2" t="s">
        <v>7</v>
      </c>
      <c r="H7" s="45" t="s">
        <v>1</v>
      </c>
      <c r="I7" s="21" t="s">
        <v>2</v>
      </c>
      <c r="J7" s="21" t="s">
        <v>3</v>
      </c>
      <c r="K7" s="21" t="s">
        <v>4</v>
      </c>
      <c r="L7" s="21" t="s">
        <v>7</v>
      </c>
    </row>
    <row r="8" spans="2:14" ht="16.5" x14ac:dyDescent="0.25">
      <c r="B8" s="54" t="s">
        <v>11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2:14" x14ac:dyDescent="0.25">
      <c r="B9" s="15" t="s">
        <v>39</v>
      </c>
      <c r="C9" s="43">
        <v>130</v>
      </c>
      <c r="D9" s="11">
        <v>3.78</v>
      </c>
      <c r="E9" s="11">
        <v>4.5199999999999996</v>
      </c>
      <c r="F9" s="11">
        <v>20.98</v>
      </c>
      <c r="G9" s="35">
        <v>241.86</v>
      </c>
      <c r="H9" s="45">
        <v>140</v>
      </c>
      <c r="I9" s="11">
        <v>5.51</v>
      </c>
      <c r="J9" s="11">
        <v>5.23</v>
      </c>
      <c r="K9" s="11">
        <v>22.55</v>
      </c>
      <c r="L9" s="35">
        <v>268.83</v>
      </c>
    </row>
    <row r="10" spans="2:14" x14ac:dyDescent="0.25">
      <c r="B10" s="14" t="s">
        <v>40</v>
      </c>
      <c r="C10" s="43">
        <v>150</v>
      </c>
      <c r="D10" s="21">
        <v>0.02</v>
      </c>
      <c r="E10" s="11">
        <v>0.01</v>
      </c>
      <c r="F10" s="21">
        <v>6.75</v>
      </c>
      <c r="G10" s="4">
        <v>27.11</v>
      </c>
      <c r="H10" s="45">
        <v>200</v>
      </c>
      <c r="I10" s="21">
        <v>0.05</v>
      </c>
      <c r="J10" s="11">
        <v>0.01</v>
      </c>
      <c r="K10" s="4">
        <v>9.89</v>
      </c>
      <c r="L10" s="21">
        <v>39.880000000000003</v>
      </c>
    </row>
    <row r="11" spans="2:14" x14ac:dyDescent="0.25">
      <c r="B11" s="14" t="s">
        <v>41</v>
      </c>
      <c r="C11" s="43">
        <v>20</v>
      </c>
      <c r="D11" s="21">
        <v>0.02</v>
      </c>
      <c r="E11" s="23"/>
      <c r="F11" s="21">
        <v>15.88</v>
      </c>
      <c r="G11" s="21">
        <v>64.2</v>
      </c>
      <c r="H11" s="45">
        <v>30</v>
      </c>
      <c r="I11" s="21">
        <v>0.03</v>
      </c>
      <c r="J11" s="3"/>
      <c r="K11" s="21">
        <v>23.82</v>
      </c>
      <c r="L11" s="21">
        <v>96.3</v>
      </c>
    </row>
    <row r="12" spans="2:14" x14ac:dyDescent="0.25">
      <c r="B12" s="16" t="s">
        <v>10</v>
      </c>
      <c r="C12" s="44">
        <v>0.2</v>
      </c>
      <c r="D12" s="1">
        <f>D9+D11+D10</f>
        <v>3.82</v>
      </c>
      <c r="E12" s="1">
        <f t="shared" ref="E12:G12" si="0">E9+E11+E10</f>
        <v>4.5299999999999994</v>
      </c>
      <c r="F12" s="1">
        <f t="shared" si="0"/>
        <v>43.61</v>
      </c>
      <c r="G12" s="1">
        <f t="shared" si="0"/>
        <v>333.17</v>
      </c>
      <c r="H12" s="44">
        <v>0.2</v>
      </c>
      <c r="I12" s="1">
        <f>I9+I10+I11</f>
        <v>5.59</v>
      </c>
      <c r="J12" s="1">
        <f t="shared" ref="J12:L12" si="1">J9+J10+J11</f>
        <v>5.24</v>
      </c>
      <c r="K12" s="1">
        <f t="shared" si="1"/>
        <v>56.26</v>
      </c>
      <c r="L12" s="1">
        <f t="shared" si="1"/>
        <v>405.01</v>
      </c>
      <c r="M12" s="24">
        <f>G12*75/G27</f>
        <v>20.041024036957726</v>
      </c>
      <c r="N12" s="24">
        <f>L12*75/L27</f>
        <v>19.701357495411237</v>
      </c>
    </row>
    <row r="13" spans="2:14" ht="16.5" x14ac:dyDescent="0.25">
      <c r="B13" s="50" t="s">
        <v>12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5"/>
      <c r="N13" s="25"/>
    </row>
    <row r="14" spans="2:14" x14ac:dyDescent="0.25">
      <c r="B14" s="13" t="s">
        <v>80</v>
      </c>
      <c r="C14" s="43">
        <v>30</v>
      </c>
      <c r="D14" s="4">
        <v>3.2</v>
      </c>
      <c r="E14" s="4">
        <v>5.07</v>
      </c>
      <c r="F14" s="4">
        <v>6.05</v>
      </c>
      <c r="G14" s="4">
        <v>92.79</v>
      </c>
      <c r="H14" s="45">
        <v>50</v>
      </c>
      <c r="I14" s="4">
        <v>4.3</v>
      </c>
      <c r="J14" s="4">
        <v>8.4700000000000006</v>
      </c>
      <c r="K14" s="4">
        <v>10.08</v>
      </c>
      <c r="L14" s="4">
        <v>111.32</v>
      </c>
      <c r="M14" s="25"/>
      <c r="N14" s="25"/>
    </row>
    <row r="15" spans="2:14" x14ac:dyDescent="0.25">
      <c r="B15" s="14" t="s">
        <v>81</v>
      </c>
      <c r="C15" s="43">
        <v>150</v>
      </c>
      <c r="D15" s="4">
        <v>4.53</v>
      </c>
      <c r="E15" s="4">
        <v>4.09</v>
      </c>
      <c r="F15" s="4">
        <v>10.61</v>
      </c>
      <c r="G15" s="4">
        <v>126.4</v>
      </c>
      <c r="H15" s="45">
        <v>200</v>
      </c>
      <c r="I15" s="4">
        <v>5.47</v>
      </c>
      <c r="J15" s="4">
        <v>5.45</v>
      </c>
      <c r="K15" s="4">
        <v>14.15</v>
      </c>
      <c r="L15" s="4">
        <v>175.23</v>
      </c>
      <c r="M15" s="25"/>
      <c r="N15" s="25"/>
    </row>
    <row r="16" spans="2:14" x14ac:dyDescent="0.25">
      <c r="B16" s="14" t="s">
        <v>36</v>
      </c>
      <c r="C16" s="43">
        <v>50</v>
      </c>
      <c r="D16" s="4">
        <v>9.4</v>
      </c>
      <c r="E16" s="4">
        <v>7.42</v>
      </c>
      <c r="F16" s="4">
        <v>9.5500000000000007</v>
      </c>
      <c r="G16" s="4">
        <v>117.52</v>
      </c>
      <c r="H16" s="45">
        <v>70</v>
      </c>
      <c r="I16" s="21">
        <v>13.26</v>
      </c>
      <c r="J16" s="21">
        <v>10.39</v>
      </c>
      <c r="K16" s="21">
        <v>13.37</v>
      </c>
      <c r="L16" s="21">
        <v>143.27000000000001</v>
      </c>
      <c r="M16" s="25"/>
      <c r="N16" s="25"/>
    </row>
    <row r="17" spans="2:14" x14ac:dyDescent="0.25">
      <c r="B17" s="14" t="s">
        <v>34</v>
      </c>
      <c r="C17" s="43">
        <v>100</v>
      </c>
      <c r="D17" s="4">
        <v>4.2300000000000004</v>
      </c>
      <c r="E17" s="4">
        <v>5.05</v>
      </c>
      <c r="F17" s="4">
        <v>12.21</v>
      </c>
      <c r="G17" s="4">
        <v>85.98</v>
      </c>
      <c r="H17" s="45">
        <v>130</v>
      </c>
      <c r="I17" s="21">
        <v>5.6</v>
      </c>
      <c r="J17" s="4">
        <v>6.57</v>
      </c>
      <c r="K17" s="4">
        <v>15.87</v>
      </c>
      <c r="L17" s="4">
        <v>99.42</v>
      </c>
      <c r="M17" s="25"/>
      <c r="N17" s="25"/>
    </row>
    <row r="18" spans="2:14" x14ac:dyDescent="0.25">
      <c r="B18" s="14" t="s">
        <v>65</v>
      </c>
      <c r="C18" s="43">
        <v>150</v>
      </c>
      <c r="D18" s="4">
        <v>2.15</v>
      </c>
      <c r="E18" s="4">
        <v>0.5</v>
      </c>
      <c r="F18" s="4">
        <v>20.329999999999998</v>
      </c>
      <c r="G18" s="4">
        <v>77.67</v>
      </c>
      <c r="H18" s="45">
        <v>200</v>
      </c>
      <c r="I18" s="4">
        <v>2.95</v>
      </c>
      <c r="J18" s="4">
        <v>0.67</v>
      </c>
      <c r="K18" s="4">
        <v>27.11</v>
      </c>
      <c r="L18" s="4">
        <v>90.09</v>
      </c>
      <c r="M18" s="25"/>
      <c r="N18" s="25"/>
    </row>
    <row r="19" spans="2:14" x14ac:dyDescent="0.25">
      <c r="B19" s="14" t="s">
        <v>16</v>
      </c>
      <c r="C19" s="43">
        <v>30</v>
      </c>
      <c r="D19" s="4">
        <v>1.98</v>
      </c>
      <c r="E19" s="4">
        <v>0.36</v>
      </c>
      <c r="F19" s="4">
        <v>10.02</v>
      </c>
      <c r="G19" s="4">
        <v>52.2</v>
      </c>
      <c r="H19" s="45">
        <v>40</v>
      </c>
      <c r="I19" s="4">
        <v>2.64</v>
      </c>
      <c r="J19" s="4">
        <v>0.48</v>
      </c>
      <c r="K19" s="4">
        <v>13.36</v>
      </c>
      <c r="L19" s="4">
        <v>69.599999999999994</v>
      </c>
      <c r="M19" s="25"/>
      <c r="N19" s="25"/>
    </row>
    <row r="20" spans="2:14" x14ac:dyDescent="0.25">
      <c r="B20" s="16" t="s">
        <v>10</v>
      </c>
      <c r="C20" s="44">
        <v>0.33</v>
      </c>
      <c r="D20" s="5">
        <f>D14+D15+D16+D17+D18+D19</f>
        <v>25.490000000000002</v>
      </c>
      <c r="E20" s="5">
        <f t="shared" ref="E20:G20" si="2">E14+E15+E16+E17+E18+E19</f>
        <v>22.49</v>
      </c>
      <c r="F20" s="5">
        <f t="shared" si="2"/>
        <v>68.77</v>
      </c>
      <c r="G20" s="5">
        <f t="shared" si="2"/>
        <v>552.56000000000006</v>
      </c>
      <c r="H20" s="44">
        <v>0.34</v>
      </c>
      <c r="I20" s="5">
        <f t="shared" ref="I20:L20" si="3">I14+I15+I16+I17+I18+I19</f>
        <v>34.22</v>
      </c>
      <c r="J20" s="5">
        <f t="shared" si="3"/>
        <v>32.03</v>
      </c>
      <c r="K20" s="5">
        <f t="shared" si="3"/>
        <v>93.94</v>
      </c>
      <c r="L20" s="5">
        <f t="shared" si="3"/>
        <v>688.93</v>
      </c>
      <c r="M20" s="24">
        <f>G20*75/G27</f>
        <v>33.237891292317322</v>
      </c>
      <c r="N20" s="24">
        <f>L20*75/L27</f>
        <v>33.512397766261728</v>
      </c>
    </row>
    <row r="21" spans="2:14" ht="16.5" x14ac:dyDescent="0.25">
      <c r="B21" s="50" t="s">
        <v>17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25"/>
      <c r="N21" s="25"/>
    </row>
    <row r="22" spans="2:14" x14ac:dyDescent="0.25">
      <c r="B22" s="13" t="s">
        <v>43</v>
      </c>
      <c r="C22" s="43">
        <v>100</v>
      </c>
      <c r="D22" s="4">
        <v>3.67</v>
      </c>
      <c r="E22" s="4">
        <v>10.34</v>
      </c>
      <c r="F22" s="4">
        <v>21.87</v>
      </c>
      <c r="G22" s="4">
        <v>172.6</v>
      </c>
      <c r="H22" s="46">
        <v>130</v>
      </c>
      <c r="I22" s="4">
        <v>4.83</v>
      </c>
      <c r="J22" s="4">
        <v>13.44</v>
      </c>
      <c r="K22" s="4">
        <v>28.43</v>
      </c>
      <c r="L22" s="4">
        <v>211.07</v>
      </c>
      <c r="M22" s="25"/>
      <c r="N22" s="25"/>
    </row>
    <row r="23" spans="2:14" x14ac:dyDescent="0.25">
      <c r="B23" s="13" t="s">
        <v>82</v>
      </c>
      <c r="C23" s="43">
        <v>150</v>
      </c>
      <c r="D23" s="21">
        <v>1.65</v>
      </c>
      <c r="E23" s="21"/>
      <c r="F23" s="21">
        <v>19.5</v>
      </c>
      <c r="G23" s="4">
        <v>77.5</v>
      </c>
      <c r="H23" s="45">
        <v>200</v>
      </c>
      <c r="I23" s="21">
        <v>2.27</v>
      </c>
      <c r="J23" s="21"/>
      <c r="K23" s="4">
        <v>26</v>
      </c>
      <c r="L23" s="21">
        <v>90</v>
      </c>
      <c r="M23" s="25"/>
      <c r="N23" s="25"/>
    </row>
    <row r="24" spans="2:14" x14ac:dyDescent="0.25">
      <c r="B24" s="14" t="s">
        <v>19</v>
      </c>
      <c r="C24" s="43">
        <v>20</v>
      </c>
      <c r="D24" s="21">
        <v>2.08</v>
      </c>
      <c r="E24" s="21">
        <v>0.68</v>
      </c>
      <c r="F24" s="21">
        <v>9.9</v>
      </c>
      <c r="G24" s="21">
        <v>54</v>
      </c>
      <c r="H24" s="45">
        <v>30</v>
      </c>
      <c r="I24" s="21">
        <v>3.12</v>
      </c>
      <c r="J24" s="21">
        <v>1.02</v>
      </c>
      <c r="K24" s="21">
        <v>14.85</v>
      </c>
      <c r="L24" s="21">
        <v>81</v>
      </c>
      <c r="M24" s="25"/>
      <c r="N24" s="25"/>
    </row>
    <row r="25" spans="2:14" x14ac:dyDescent="0.25">
      <c r="B25" s="14" t="s">
        <v>33</v>
      </c>
      <c r="C25" s="45">
        <v>100</v>
      </c>
      <c r="D25" s="37">
        <v>1.45</v>
      </c>
      <c r="E25" s="37">
        <v>1.45</v>
      </c>
      <c r="F25" s="4">
        <v>12.8</v>
      </c>
      <c r="G25" s="4">
        <v>57</v>
      </c>
      <c r="H25" s="43">
        <v>140</v>
      </c>
      <c r="I25" s="37">
        <v>2.08</v>
      </c>
      <c r="J25" s="37">
        <v>2.08</v>
      </c>
      <c r="K25" s="4">
        <v>17.920000000000002</v>
      </c>
      <c r="L25" s="4">
        <v>65.8</v>
      </c>
      <c r="M25" s="25"/>
      <c r="N25" s="25"/>
    </row>
    <row r="26" spans="2:14" x14ac:dyDescent="0.25">
      <c r="B26" s="16" t="s">
        <v>10</v>
      </c>
      <c r="C26" s="44">
        <v>0.22</v>
      </c>
      <c r="D26" s="5">
        <f>D22+D23+D24+D25</f>
        <v>8.85</v>
      </c>
      <c r="E26" s="5">
        <f t="shared" ref="E26:G26" si="4">E22+E23+E24+E25</f>
        <v>12.469999999999999</v>
      </c>
      <c r="F26" s="5">
        <f t="shared" si="4"/>
        <v>64.070000000000007</v>
      </c>
      <c r="G26" s="5">
        <f t="shared" si="4"/>
        <v>361.1</v>
      </c>
      <c r="H26" s="44">
        <v>0.22</v>
      </c>
      <c r="I26" s="5">
        <f>I22+I23+I24+I25</f>
        <v>12.299999999999999</v>
      </c>
      <c r="J26" s="5">
        <f t="shared" ref="J26:L26" si="5">J22+J23+J24+J25</f>
        <v>16.54</v>
      </c>
      <c r="K26" s="5">
        <f t="shared" si="5"/>
        <v>87.2</v>
      </c>
      <c r="L26" s="5">
        <f t="shared" si="5"/>
        <v>447.87</v>
      </c>
      <c r="M26" s="24">
        <f>G26*75/G27</f>
        <v>21.721084670724959</v>
      </c>
      <c r="N26" s="24">
        <f>L26*75/L27</f>
        <v>21.786244738327031</v>
      </c>
    </row>
    <row r="27" spans="2:14" x14ac:dyDescent="0.25">
      <c r="B27" s="16" t="s">
        <v>21</v>
      </c>
      <c r="C27" s="44">
        <v>0.75</v>
      </c>
      <c r="D27" s="5">
        <f>D12+D20+D26</f>
        <v>38.160000000000004</v>
      </c>
      <c r="E27" s="5">
        <f>E12+E20+E26</f>
        <v>39.489999999999995</v>
      </c>
      <c r="F27" s="5">
        <f>F12+F20+F26</f>
        <v>176.45</v>
      </c>
      <c r="G27" s="5">
        <f>G12+G20+G26</f>
        <v>1246.83</v>
      </c>
      <c r="H27" s="44">
        <v>0.75</v>
      </c>
      <c r="I27" s="5">
        <f t="shared" ref="I27:N27" si="6">I12+I20+I26</f>
        <v>52.11</v>
      </c>
      <c r="J27" s="5">
        <f t="shared" si="6"/>
        <v>53.81</v>
      </c>
      <c r="K27" s="5">
        <f t="shared" si="6"/>
        <v>237.39999999999998</v>
      </c>
      <c r="L27" s="5">
        <f t="shared" si="6"/>
        <v>1541.81</v>
      </c>
      <c r="M27" s="5">
        <f t="shared" si="6"/>
        <v>75.000000000000014</v>
      </c>
      <c r="N27" s="5">
        <f t="shared" si="6"/>
        <v>75</v>
      </c>
    </row>
    <row r="28" spans="2:14" x14ac:dyDescent="0.25">
      <c r="B28" s="10"/>
      <c r="C28" s="26"/>
      <c r="D28" s="27"/>
      <c r="E28" s="27"/>
      <c r="F28" s="27"/>
      <c r="G28" s="27"/>
      <c r="H28" s="26"/>
      <c r="I28" s="27"/>
      <c r="J28" s="27"/>
      <c r="K28" s="27"/>
      <c r="L28" s="27"/>
      <c r="M28" s="28"/>
      <c r="N28" s="28"/>
    </row>
    <row r="29" spans="2:14" x14ac:dyDescent="0.25">
      <c r="B29" s="10"/>
      <c r="C29" s="26"/>
      <c r="D29" s="27"/>
      <c r="E29" s="27"/>
      <c r="F29" s="27"/>
      <c r="G29" s="27"/>
      <c r="H29" s="26"/>
      <c r="I29" s="27"/>
      <c r="J29" s="27"/>
      <c r="K29" s="27"/>
      <c r="L29" s="27"/>
      <c r="M29" s="28"/>
      <c r="N29" s="28"/>
    </row>
    <row r="30" spans="2:14" x14ac:dyDescent="0.25">
      <c r="B30" s="10"/>
      <c r="C30" s="26"/>
      <c r="D30" s="27"/>
      <c r="E30" s="27"/>
      <c r="F30" s="27"/>
      <c r="G30" s="27"/>
      <c r="H30" s="26"/>
      <c r="I30" s="27"/>
      <c r="J30" s="27"/>
      <c r="K30" s="27"/>
      <c r="L30" s="27"/>
      <c r="M30" s="28"/>
      <c r="N30" s="28"/>
    </row>
    <row r="31" spans="2:14" x14ac:dyDescent="0.25">
      <c r="B31" s="10"/>
      <c r="C31" s="26"/>
      <c r="D31" s="27"/>
      <c r="E31" s="27"/>
      <c r="F31" s="27"/>
      <c r="G31" s="27"/>
      <c r="H31" s="26"/>
      <c r="I31" s="27"/>
      <c r="J31" s="27"/>
      <c r="K31" s="27"/>
      <c r="L31" s="27"/>
      <c r="M31" s="28"/>
      <c r="N31" s="28"/>
    </row>
    <row r="32" spans="2:14" x14ac:dyDescent="0.25">
      <c r="B32" s="10"/>
      <c r="C32" s="26"/>
      <c r="D32" s="27"/>
      <c r="E32" s="27"/>
      <c r="F32" s="27"/>
      <c r="G32" s="27"/>
      <c r="H32" s="26"/>
      <c r="I32" s="27"/>
      <c r="J32" s="27"/>
      <c r="K32" s="27"/>
      <c r="L32" s="27"/>
      <c r="M32" s="28"/>
      <c r="N32" s="28"/>
    </row>
    <row r="33" spans="2:14" x14ac:dyDescent="0.25">
      <c r="B33" s="39"/>
      <c r="C33" s="40"/>
      <c r="D33" s="41"/>
      <c r="E33" s="41"/>
      <c r="F33" s="41"/>
      <c r="G33" s="41"/>
      <c r="H33" s="28"/>
      <c r="I33" s="41"/>
      <c r="J33" s="41"/>
      <c r="K33" s="41"/>
      <c r="L33" s="41"/>
    </row>
    <row r="34" spans="2:14" x14ac:dyDescent="0.25">
      <c r="B34" s="39"/>
      <c r="C34" s="40"/>
      <c r="D34" s="41"/>
      <c r="E34" s="41"/>
      <c r="F34" s="41"/>
      <c r="G34" s="41"/>
      <c r="H34" s="28"/>
      <c r="I34" s="41"/>
      <c r="J34" s="41"/>
      <c r="K34" s="41"/>
      <c r="L34" s="41"/>
    </row>
    <row r="35" spans="2:14" x14ac:dyDescent="0.25">
      <c r="B35" s="39"/>
      <c r="C35" s="40"/>
      <c r="D35" s="41"/>
      <c r="E35" s="41"/>
      <c r="F35" s="41"/>
      <c r="G35" s="41"/>
      <c r="H35" s="28"/>
      <c r="I35" s="41"/>
      <c r="J35" s="41"/>
      <c r="K35" s="41"/>
      <c r="L35" s="41"/>
    </row>
    <row r="36" spans="2:14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9" spans="2:14" ht="18.75" x14ac:dyDescent="0.3">
      <c r="B39" s="51" t="s">
        <v>58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4" ht="18.75" x14ac:dyDescent="0.3">
      <c r="B40" s="51" t="s">
        <v>52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2:14" x14ac:dyDescent="0.25">
      <c r="B41" s="52" t="s">
        <v>0</v>
      </c>
      <c r="C41" s="60" t="s">
        <v>5</v>
      </c>
      <c r="D41" s="61"/>
      <c r="E41" s="61"/>
      <c r="F41" s="61"/>
      <c r="G41" s="62"/>
      <c r="H41" s="53" t="s">
        <v>6</v>
      </c>
      <c r="I41" s="53"/>
      <c r="J41" s="53"/>
      <c r="K41" s="53"/>
      <c r="L41" s="53"/>
    </row>
    <row r="42" spans="2:14" x14ac:dyDescent="0.25">
      <c r="B42" s="52"/>
      <c r="C42" s="43" t="s">
        <v>1</v>
      </c>
      <c r="D42" s="21" t="s">
        <v>2</v>
      </c>
      <c r="E42" s="21" t="s">
        <v>3</v>
      </c>
      <c r="F42" s="21" t="s">
        <v>4</v>
      </c>
      <c r="G42" s="2" t="s">
        <v>7</v>
      </c>
      <c r="H42" s="45" t="s">
        <v>1</v>
      </c>
      <c r="I42" s="21" t="s">
        <v>2</v>
      </c>
      <c r="J42" s="21" t="s">
        <v>3</v>
      </c>
      <c r="K42" s="21" t="s">
        <v>4</v>
      </c>
      <c r="L42" s="21" t="s">
        <v>7</v>
      </c>
    </row>
    <row r="43" spans="2:14" ht="16.5" x14ac:dyDescent="0.25">
      <c r="B43" s="54" t="s">
        <v>11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4" x14ac:dyDescent="0.25">
      <c r="B44" s="15" t="s">
        <v>83</v>
      </c>
      <c r="C44" s="43">
        <v>40</v>
      </c>
      <c r="D44" s="21">
        <v>1.1399999999999999</v>
      </c>
      <c r="E44" s="21">
        <v>0.11</v>
      </c>
      <c r="F44" s="21">
        <v>3.53</v>
      </c>
      <c r="G44" s="21">
        <v>19.079999999999998</v>
      </c>
      <c r="H44" s="45">
        <v>50</v>
      </c>
      <c r="I44" s="21">
        <v>1.42</v>
      </c>
      <c r="J44" s="21">
        <v>0.13</v>
      </c>
      <c r="K44" s="21">
        <v>4.41</v>
      </c>
      <c r="L44" s="21">
        <v>23.85</v>
      </c>
    </row>
    <row r="45" spans="2:14" x14ac:dyDescent="0.25">
      <c r="B45" s="15" t="s">
        <v>84</v>
      </c>
      <c r="C45" s="43" t="s">
        <v>85</v>
      </c>
      <c r="D45" s="21">
        <v>6.56</v>
      </c>
      <c r="E45" s="21">
        <v>11.96</v>
      </c>
      <c r="F45" s="21">
        <v>1.26</v>
      </c>
      <c r="G45" s="21">
        <v>161.80000000000001</v>
      </c>
      <c r="H45" s="46" t="s">
        <v>86</v>
      </c>
      <c r="I45" s="21">
        <v>9.35</v>
      </c>
      <c r="J45" s="21">
        <v>16.62</v>
      </c>
      <c r="K45" s="21">
        <v>1.79</v>
      </c>
      <c r="L45" s="21">
        <v>198.04</v>
      </c>
    </row>
    <row r="46" spans="2:14" x14ac:dyDescent="0.25">
      <c r="B46" s="14" t="s">
        <v>44</v>
      </c>
      <c r="C46" s="43">
        <v>150</v>
      </c>
      <c r="D46" s="21">
        <v>3.36</v>
      </c>
      <c r="E46" s="21">
        <v>2.68</v>
      </c>
      <c r="F46" s="21">
        <v>14.56</v>
      </c>
      <c r="G46" s="4">
        <v>97.41</v>
      </c>
      <c r="H46" s="45">
        <v>200</v>
      </c>
      <c r="I46" s="21">
        <v>4.5599999999999996</v>
      </c>
      <c r="J46" s="21">
        <v>3.59</v>
      </c>
      <c r="K46" s="4">
        <v>18.97</v>
      </c>
      <c r="L46" s="21">
        <v>128.65</v>
      </c>
    </row>
    <row r="47" spans="2:14" x14ac:dyDescent="0.25">
      <c r="B47" s="14" t="s">
        <v>19</v>
      </c>
      <c r="C47" s="43">
        <v>25</v>
      </c>
      <c r="D47" s="21">
        <v>2.6</v>
      </c>
      <c r="E47" s="21">
        <v>0.85</v>
      </c>
      <c r="F47" s="21">
        <v>12.38</v>
      </c>
      <c r="G47" s="21">
        <v>67.5</v>
      </c>
      <c r="H47" s="45">
        <v>35</v>
      </c>
      <c r="I47" s="21">
        <v>3.64</v>
      </c>
      <c r="J47" s="21">
        <v>1.19</v>
      </c>
      <c r="K47" s="21">
        <v>17.329999999999998</v>
      </c>
      <c r="L47" s="21">
        <v>94.5</v>
      </c>
    </row>
    <row r="48" spans="2:14" x14ac:dyDescent="0.25">
      <c r="B48" s="16" t="s">
        <v>10</v>
      </c>
      <c r="C48" s="44">
        <v>0.2</v>
      </c>
      <c r="D48" s="1">
        <f>D44+D45+D46+D47</f>
        <v>13.659999999999998</v>
      </c>
      <c r="E48" s="1">
        <f t="shared" ref="E48:G48" si="7">E44+E45+E46+E47</f>
        <v>15.6</v>
      </c>
      <c r="F48" s="1">
        <f t="shared" si="7"/>
        <v>31.730000000000004</v>
      </c>
      <c r="G48" s="1">
        <f t="shared" si="7"/>
        <v>345.78999999999996</v>
      </c>
      <c r="H48" s="44">
        <v>0.2</v>
      </c>
      <c r="I48" s="1">
        <f t="shared" ref="I48:L48" si="8">I44+I45+I46+I47</f>
        <v>18.97</v>
      </c>
      <c r="J48" s="1">
        <f t="shared" si="8"/>
        <v>21.53</v>
      </c>
      <c r="K48" s="1">
        <f t="shared" si="8"/>
        <v>42.5</v>
      </c>
      <c r="L48" s="1">
        <f t="shared" si="8"/>
        <v>445.03999999999996</v>
      </c>
      <c r="M48" s="24">
        <f>G48*75/G64</f>
        <v>19.951418218744951</v>
      </c>
      <c r="N48" s="24">
        <f>L48*75/L64</f>
        <v>19.580788792875875</v>
      </c>
    </row>
    <row r="49" spans="2:14" ht="16.5" x14ac:dyDescent="0.25">
      <c r="B49" s="50" t="s">
        <v>12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25"/>
      <c r="N49" s="25"/>
    </row>
    <row r="50" spans="2:14" x14ac:dyDescent="0.25">
      <c r="B50" s="13" t="s">
        <v>87</v>
      </c>
      <c r="C50" s="43">
        <v>30</v>
      </c>
      <c r="D50" s="37">
        <v>2.7</v>
      </c>
      <c r="E50" s="4">
        <v>5.63</v>
      </c>
      <c r="F50" s="4">
        <v>2.46</v>
      </c>
      <c r="G50" s="4">
        <v>94.53</v>
      </c>
      <c r="H50" s="45">
        <v>50</v>
      </c>
      <c r="I50" s="37">
        <v>2.86</v>
      </c>
      <c r="J50" s="4">
        <v>7.28</v>
      </c>
      <c r="K50" s="4">
        <v>3.84</v>
      </c>
      <c r="L50" s="4">
        <v>106.09</v>
      </c>
      <c r="M50" s="25"/>
      <c r="N50" s="25"/>
    </row>
    <row r="51" spans="2:14" ht="15" customHeight="1" x14ac:dyDescent="0.25">
      <c r="B51" s="13" t="s">
        <v>27</v>
      </c>
      <c r="C51" s="43" t="s">
        <v>30</v>
      </c>
      <c r="D51" s="4">
        <v>1.01</v>
      </c>
      <c r="E51" s="4">
        <v>3.9</v>
      </c>
      <c r="F51" s="4">
        <v>11.68</v>
      </c>
      <c r="G51" s="4">
        <v>109.06</v>
      </c>
      <c r="H51" s="46" t="s">
        <v>59</v>
      </c>
      <c r="I51" s="4">
        <v>1.35</v>
      </c>
      <c r="J51" s="4">
        <v>4.8600000000000003</v>
      </c>
      <c r="K51" s="4">
        <v>15.91</v>
      </c>
      <c r="L51" s="4">
        <v>148.77000000000001</v>
      </c>
      <c r="M51" s="25"/>
      <c r="N51" s="25"/>
    </row>
    <row r="52" spans="2:14" ht="15" customHeight="1" x14ac:dyDescent="0.25">
      <c r="B52" s="13" t="s">
        <v>89</v>
      </c>
      <c r="C52" s="43"/>
      <c r="D52" s="4"/>
      <c r="E52" s="4"/>
      <c r="F52" s="4"/>
      <c r="G52" s="4"/>
      <c r="H52" s="46">
        <v>15</v>
      </c>
      <c r="I52" s="4">
        <v>4.3</v>
      </c>
      <c r="J52" s="4">
        <v>1.37</v>
      </c>
      <c r="K52" s="4">
        <v>0.05</v>
      </c>
      <c r="L52" s="4">
        <v>30.31</v>
      </c>
      <c r="M52" s="25"/>
      <c r="N52" s="25"/>
    </row>
    <row r="53" spans="2:14" x14ac:dyDescent="0.25">
      <c r="B53" s="14" t="s">
        <v>88</v>
      </c>
      <c r="C53" s="43">
        <v>50</v>
      </c>
      <c r="D53" s="4">
        <v>6.39</v>
      </c>
      <c r="E53" s="4">
        <v>4.76</v>
      </c>
      <c r="F53" s="4">
        <v>7.48</v>
      </c>
      <c r="G53" s="4">
        <v>99.99</v>
      </c>
      <c r="H53" s="45">
        <v>60</v>
      </c>
      <c r="I53" s="21">
        <v>7.68</v>
      </c>
      <c r="J53" s="21">
        <v>5.79</v>
      </c>
      <c r="K53" s="21">
        <v>9</v>
      </c>
      <c r="L53" s="21">
        <v>120.8</v>
      </c>
      <c r="M53" s="25"/>
      <c r="N53" s="25"/>
    </row>
    <row r="54" spans="2:14" x14ac:dyDescent="0.25">
      <c r="B54" s="14" t="s">
        <v>28</v>
      </c>
      <c r="C54" s="43">
        <v>100</v>
      </c>
      <c r="D54" s="4">
        <v>1.93</v>
      </c>
      <c r="E54" s="4">
        <v>2.74</v>
      </c>
      <c r="F54" s="4">
        <v>15.28</v>
      </c>
      <c r="G54" s="4">
        <v>94.48</v>
      </c>
      <c r="H54" s="45">
        <v>130</v>
      </c>
      <c r="I54" s="21">
        <v>2.5099999999999998</v>
      </c>
      <c r="J54" s="4">
        <v>3.59</v>
      </c>
      <c r="K54" s="4">
        <v>19.88</v>
      </c>
      <c r="L54" s="4">
        <v>123.33</v>
      </c>
      <c r="M54" s="25"/>
      <c r="N54" s="25"/>
    </row>
    <row r="55" spans="2:14" x14ac:dyDescent="0.25">
      <c r="B55" s="13" t="s">
        <v>90</v>
      </c>
      <c r="C55" s="43">
        <v>150</v>
      </c>
      <c r="D55" s="4">
        <v>0.12</v>
      </c>
      <c r="E55" s="4">
        <v>0.11</v>
      </c>
      <c r="F55" s="4">
        <v>16.489999999999998</v>
      </c>
      <c r="G55" s="4">
        <v>68.150000000000006</v>
      </c>
      <c r="H55" s="45">
        <v>200</v>
      </c>
      <c r="I55" s="4">
        <v>0.16</v>
      </c>
      <c r="J55" s="4">
        <v>0.15</v>
      </c>
      <c r="K55" s="4">
        <v>22</v>
      </c>
      <c r="L55" s="4">
        <v>90.86</v>
      </c>
      <c r="M55" s="25"/>
      <c r="N55" s="25"/>
    </row>
    <row r="56" spans="2:14" x14ac:dyDescent="0.25">
      <c r="B56" s="14" t="s">
        <v>16</v>
      </c>
      <c r="C56" s="43">
        <v>30</v>
      </c>
      <c r="D56" s="4">
        <v>1.98</v>
      </c>
      <c r="E56" s="4">
        <v>0.36</v>
      </c>
      <c r="F56" s="4">
        <v>10.02</v>
      </c>
      <c r="G56" s="4">
        <v>52.2</v>
      </c>
      <c r="H56" s="45">
        <v>40</v>
      </c>
      <c r="I56" s="4">
        <v>2.64</v>
      </c>
      <c r="J56" s="4">
        <v>0.48</v>
      </c>
      <c r="K56" s="4">
        <v>13.36</v>
      </c>
      <c r="L56" s="4">
        <v>69.599999999999994</v>
      </c>
      <c r="M56" s="25"/>
      <c r="N56" s="25"/>
    </row>
    <row r="57" spans="2:14" x14ac:dyDescent="0.25">
      <c r="B57" s="16" t="s">
        <v>10</v>
      </c>
      <c r="C57" s="44">
        <v>0.3</v>
      </c>
      <c r="D57" s="5">
        <f>D50+D51+D53+D54+D55+D56+D52</f>
        <v>14.129999999999999</v>
      </c>
      <c r="E57" s="5">
        <f t="shared" ref="E57:G57" si="9">E50+E51+E53+E54+E55+E56+E52</f>
        <v>17.5</v>
      </c>
      <c r="F57" s="5">
        <f t="shared" si="9"/>
        <v>63.41</v>
      </c>
      <c r="G57" s="5">
        <f t="shared" si="9"/>
        <v>518.41000000000008</v>
      </c>
      <c r="H57" s="44">
        <v>0.3</v>
      </c>
      <c r="I57" s="5">
        <f t="shared" ref="I57:L57" si="10">I50+I51+I53+I54+I55+I56+I52</f>
        <v>21.5</v>
      </c>
      <c r="J57" s="5">
        <f t="shared" si="10"/>
        <v>23.52</v>
      </c>
      <c r="K57" s="5">
        <f t="shared" si="10"/>
        <v>84.039999999999992</v>
      </c>
      <c r="L57" s="5">
        <f t="shared" si="10"/>
        <v>689.76</v>
      </c>
      <c r="M57" s="24">
        <f>G57*75/G64</f>
        <v>29.91126035680492</v>
      </c>
      <c r="N57" s="24">
        <f>L57*75/L64</f>
        <v>30.347934742436777</v>
      </c>
    </row>
    <row r="58" spans="2:14" ht="16.5" x14ac:dyDescent="0.25">
      <c r="B58" s="50" t="s">
        <v>17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25"/>
      <c r="N58" s="25"/>
    </row>
    <row r="59" spans="2:14" x14ac:dyDescent="0.25">
      <c r="B59" s="13" t="s">
        <v>91</v>
      </c>
      <c r="C59" s="43">
        <v>120</v>
      </c>
      <c r="D59" s="4">
        <v>16.309999999999999</v>
      </c>
      <c r="E59" s="4">
        <v>5.38</v>
      </c>
      <c r="F59" s="37">
        <v>38.54</v>
      </c>
      <c r="G59" s="4">
        <v>207.17</v>
      </c>
      <c r="H59" s="45">
        <v>140</v>
      </c>
      <c r="I59" s="4">
        <v>19.84</v>
      </c>
      <c r="J59" s="4">
        <v>6.45</v>
      </c>
      <c r="K59" s="37">
        <v>43.22</v>
      </c>
      <c r="L59" s="4">
        <v>226.03</v>
      </c>
      <c r="M59" s="25"/>
      <c r="N59" s="25"/>
    </row>
    <row r="60" spans="2:14" x14ac:dyDescent="0.25">
      <c r="B60" s="13" t="s">
        <v>69</v>
      </c>
      <c r="C60" s="43">
        <v>150</v>
      </c>
      <c r="D60" s="4">
        <v>4.95</v>
      </c>
      <c r="E60" s="4">
        <v>2.5</v>
      </c>
      <c r="F60" s="4">
        <v>22.95</v>
      </c>
      <c r="G60" s="4">
        <v>127.5</v>
      </c>
      <c r="H60" s="45">
        <v>200</v>
      </c>
      <c r="I60" s="4">
        <v>6.6</v>
      </c>
      <c r="J60" s="4">
        <v>3</v>
      </c>
      <c r="K60" s="4">
        <v>30.6</v>
      </c>
      <c r="L60" s="4">
        <v>170</v>
      </c>
      <c r="M60" s="25"/>
      <c r="N60" s="25"/>
    </row>
    <row r="61" spans="2:14" x14ac:dyDescent="0.25">
      <c r="B61" s="14" t="s">
        <v>19</v>
      </c>
      <c r="C61" s="43">
        <v>20</v>
      </c>
      <c r="D61" s="21">
        <v>2.08</v>
      </c>
      <c r="E61" s="21">
        <v>0.68</v>
      </c>
      <c r="F61" s="21">
        <v>9.9</v>
      </c>
      <c r="G61" s="21">
        <v>54</v>
      </c>
      <c r="H61" s="45">
        <v>20</v>
      </c>
      <c r="I61" s="21">
        <v>4.16</v>
      </c>
      <c r="J61" s="21">
        <v>1.36</v>
      </c>
      <c r="K61" s="21">
        <v>19.8</v>
      </c>
      <c r="L61" s="21">
        <v>108</v>
      </c>
      <c r="M61" s="25"/>
      <c r="N61" s="25"/>
    </row>
    <row r="62" spans="2:14" x14ac:dyDescent="0.25">
      <c r="B62" s="14" t="s">
        <v>121</v>
      </c>
      <c r="C62" s="45">
        <v>100</v>
      </c>
      <c r="D62" s="4">
        <v>0.4</v>
      </c>
      <c r="E62" s="4">
        <v>0.3</v>
      </c>
      <c r="F62" s="4">
        <v>10.3</v>
      </c>
      <c r="G62" s="4">
        <v>47</v>
      </c>
      <c r="H62" s="43">
        <v>140</v>
      </c>
      <c r="I62" s="4">
        <v>0.56000000000000005</v>
      </c>
      <c r="J62" s="4">
        <v>0.42</v>
      </c>
      <c r="K62" s="4">
        <v>14.42</v>
      </c>
      <c r="L62" s="4">
        <v>65.8</v>
      </c>
      <c r="M62" s="25"/>
      <c r="N62" s="25"/>
    </row>
    <row r="63" spans="2:14" x14ac:dyDescent="0.25">
      <c r="B63" s="16" t="s">
        <v>10</v>
      </c>
      <c r="C63" s="44">
        <v>0.25</v>
      </c>
      <c r="D63" s="5">
        <f>D59+D61+D60+D62</f>
        <v>23.74</v>
      </c>
      <c r="E63" s="5">
        <f t="shared" ref="E63:G63" si="11">E59+E61+E60+E62</f>
        <v>8.86</v>
      </c>
      <c r="F63" s="5">
        <f t="shared" si="11"/>
        <v>81.69</v>
      </c>
      <c r="G63" s="5">
        <f t="shared" si="11"/>
        <v>435.66999999999996</v>
      </c>
      <c r="H63" s="44">
        <v>0.25</v>
      </c>
      <c r="I63" s="5">
        <f t="shared" ref="I63:L63" si="12">I59+I61+I60+I62</f>
        <v>31.16</v>
      </c>
      <c r="J63" s="5">
        <f t="shared" si="12"/>
        <v>11.23</v>
      </c>
      <c r="K63" s="5">
        <f t="shared" si="12"/>
        <v>108.04</v>
      </c>
      <c r="L63" s="5">
        <f t="shared" si="12"/>
        <v>569.82999999999993</v>
      </c>
      <c r="M63" s="24">
        <f>G63*75/G64</f>
        <v>25.137321424450136</v>
      </c>
      <c r="N63" s="24">
        <f>L63*75/L64</f>
        <v>25.071276464687347</v>
      </c>
    </row>
    <row r="64" spans="2:14" x14ac:dyDescent="0.25">
      <c r="B64" s="16" t="s">
        <v>21</v>
      </c>
      <c r="C64" s="44">
        <v>0.75</v>
      </c>
      <c r="D64" s="5">
        <f>D48+D57+D63</f>
        <v>51.53</v>
      </c>
      <c r="E64" s="5">
        <f t="shared" ref="E64:G64" si="13">E48+E57+E63</f>
        <v>41.96</v>
      </c>
      <c r="F64" s="5">
        <f t="shared" si="13"/>
        <v>176.82999999999998</v>
      </c>
      <c r="G64" s="5">
        <f t="shared" si="13"/>
        <v>1299.8699999999999</v>
      </c>
      <c r="H64" s="44">
        <v>0.75</v>
      </c>
      <c r="I64" s="5">
        <f>I48+I57+I63</f>
        <v>71.63</v>
      </c>
      <c r="J64" s="5">
        <f t="shared" ref="J64:L64" si="14">J48+J57+J63</f>
        <v>56.28</v>
      </c>
      <c r="K64" s="5">
        <f t="shared" si="14"/>
        <v>234.57999999999998</v>
      </c>
      <c r="L64" s="5">
        <f t="shared" si="14"/>
        <v>1704.6299999999999</v>
      </c>
      <c r="M64" s="5">
        <f>M48+M57+M63</f>
        <v>75</v>
      </c>
      <c r="N64" s="5">
        <f>N48+N57+N63</f>
        <v>75</v>
      </c>
    </row>
    <row r="66" spans="2:12" x14ac:dyDescent="0.25">
      <c r="B66" s="39"/>
      <c r="C66" s="40"/>
      <c r="D66" s="41"/>
      <c r="E66" s="41"/>
      <c r="F66" s="41"/>
      <c r="G66" s="41"/>
      <c r="H66" s="28"/>
      <c r="I66" s="41"/>
      <c r="J66" s="41"/>
      <c r="K66" s="41"/>
      <c r="L66" s="41"/>
    </row>
    <row r="67" spans="2:12" x14ac:dyDescent="0.25">
      <c r="B67" s="39"/>
      <c r="C67" s="40"/>
      <c r="D67" s="41"/>
      <c r="E67" s="41"/>
      <c r="F67" s="41"/>
      <c r="G67" s="41"/>
      <c r="H67" s="28"/>
      <c r="I67" s="41"/>
      <c r="J67" s="41"/>
      <c r="K67" s="41"/>
      <c r="L67" s="41"/>
    </row>
    <row r="68" spans="2:12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2:12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9" spans="2:12" ht="18.75" x14ac:dyDescent="0.3">
      <c r="B79" s="51" t="s">
        <v>55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2:12" ht="18.75" x14ac:dyDescent="0.3">
      <c r="B80" s="51" t="s">
        <v>52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2:14" x14ac:dyDescent="0.25">
      <c r="B81" s="59" t="s">
        <v>0</v>
      </c>
      <c r="C81" s="60" t="s">
        <v>5</v>
      </c>
      <c r="D81" s="61"/>
      <c r="E81" s="61"/>
      <c r="F81" s="61"/>
      <c r="G81" s="62"/>
      <c r="H81" s="53" t="s">
        <v>6</v>
      </c>
      <c r="I81" s="53"/>
      <c r="J81" s="53"/>
      <c r="K81" s="53"/>
      <c r="L81" s="53"/>
    </row>
    <row r="82" spans="2:14" x14ac:dyDescent="0.25">
      <c r="B82" s="59"/>
      <c r="C82" s="43" t="s">
        <v>1</v>
      </c>
      <c r="D82" s="21" t="s">
        <v>2</v>
      </c>
      <c r="E82" s="21" t="s">
        <v>3</v>
      </c>
      <c r="F82" s="21" t="s">
        <v>4</v>
      </c>
      <c r="G82" s="2" t="s">
        <v>7</v>
      </c>
      <c r="H82" s="45" t="s">
        <v>1</v>
      </c>
      <c r="I82" s="21" t="s">
        <v>2</v>
      </c>
      <c r="J82" s="21" t="s">
        <v>3</v>
      </c>
      <c r="K82" s="21" t="s">
        <v>4</v>
      </c>
      <c r="L82" s="21" t="s">
        <v>7</v>
      </c>
    </row>
    <row r="83" spans="2:14" ht="16.5" x14ac:dyDescent="0.25">
      <c r="B83" s="63" t="s">
        <v>11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</row>
    <row r="84" spans="2:14" x14ac:dyDescent="0.25">
      <c r="B84" s="15" t="s">
        <v>76</v>
      </c>
      <c r="C84" s="43">
        <v>130</v>
      </c>
      <c r="D84" s="21">
        <v>3.85</v>
      </c>
      <c r="E84" s="21">
        <v>4.32</v>
      </c>
      <c r="F84" s="21">
        <v>19.920000000000002</v>
      </c>
      <c r="G84" s="21">
        <v>224.06</v>
      </c>
      <c r="H84" s="45">
        <v>140</v>
      </c>
      <c r="I84" s="21">
        <v>4.13</v>
      </c>
      <c r="J84" s="4">
        <v>4.6100000000000003</v>
      </c>
      <c r="K84" s="21">
        <v>24.35</v>
      </c>
      <c r="L84" s="21">
        <v>251.3</v>
      </c>
    </row>
    <row r="85" spans="2:14" x14ac:dyDescent="0.25">
      <c r="B85" s="14" t="s">
        <v>9</v>
      </c>
      <c r="C85" s="43">
        <v>150</v>
      </c>
      <c r="D85" s="21">
        <v>0.09</v>
      </c>
      <c r="E85" s="11">
        <v>0.02</v>
      </c>
      <c r="F85" s="11">
        <v>8.18</v>
      </c>
      <c r="G85" s="4">
        <v>29.03</v>
      </c>
      <c r="H85" s="45">
        <v>200</v>
      </c>
      <c r="I85" s="21">
        <v>0.11</v>
      </c>
      <c r="J85" s="11">
        <v>0.02</v>
      </c>
      <c r="K85" s="37">
        <v>9</v>
      </c>
      <c r="L85" s="21">
        <v>38.71</v>
      </c>
    </row>
    <row r="86" spans="2:14" x14ac:dyDescent="0.25">
      <c r="B86" s="14" t="s">
        <v>35</v>
      </c>
      <c r="C86" s="43">
        <v>40</v>
      </c>
      <c r="D86" s="21">
        <v>2.58</v>
      </c>
      <c r="E86" s="21">
        <v>3.72</v>
      </c>
      <c r="F86" s="21">
        <v>19.73</v>
      </c>
      <c r="G86" s="21">
        <v>121.24</v>
      </c>
      <c r="H86" s="45">
        <v>50</v>
      </c>
      <c r="I86" s="21">
        <v>3.22</v>
      </c>
      <c r="J86" s="21">
        <v>4.6500000000000004</v>
      </c>
      <c r="K86" s="21">
        <v>24.67</v>
      </c>
      <c r="L86" s="21">
        <v>171.55</v>
      </c>
    </row>
    <row r="87" spans="2:14" x14ac:dyDescent="0.25">
      <c r="B87" s="16" t="s">
        <v>10</v>
      </c>
      <c r="C87" s="44">
        <v>0.2</v>
      </c>
      <c r="D87" s="5">
        <f t="shared" ref="D87:F87" si="15">D84+D85+D86</f>
        <v>6.52</v>
      </c>
      <c r="E87" s="5">
        <f t="shared" si="15"/>
        <v>8.06</v>
      </c>
      <c r="F87" s="5">
        <f t="shared" si="15"/>
        <v>47.83</v>
      </c>
      <c r="G87" s="5">
        <f>G84+G85+G86</f>
        <v>374.33</v>
      </c>
      <c r="H87" s="44">
        <v>0.2</v>
      </c>
      <c r="I87" s="1">
        <f>I84+I85+I86</f>
        <v>7.4600000000000009</v>
      </c>
      <c r="J87" s="1">
        <f t="shared" ref="J87:L87" si="16">J84+J85+J86</f>
        <v>9.2800000000000011</v>
      </c>
      <c r="K87" s="1">
        <f t="shared" si="16"/>
        <v>58.02</v>
      </c>
      <c r="L87" s="1">
        <f t="shared" si="16"/>
        <v>461.56</v>
      </c>
      <c r="M87" s="24">
        <f>G87*75/G102</f>
        <v>20.330026431080057</v>
      </c>
      <c r="N87" s="24">
        <f>L87*75/L102</f>
        <v>20.068407779935651</v>
      </c>
    </row>
    <row r="88" spans="2:14" ht="16.5" x14ac:dyDescent="0.25">
      <c r="B88" s="50" t="s">
        <v>12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2:14" x14ac:dyDescent="0.25">
      <c r="B89" s="13" t="s">
        <v>92</v>
      </c>
      <c r="C89" s="43">
        <v>30</v>
      </c>
      <c r="D89" s="4">
        <v>4.4800000000000004</v>
      </c>
      <c r="E89" s="4">
        <v>6.91</v>
      </c>
      <c r="F89" s="4">
        <v>0.95</v>
      </c>
      <c r="G89" s="4">
        <v>80.040000000000006</v>
      </c>
      <c r="H89" s="45">
        <v>50</v>
      </c>
      <c r="I89" s="4">
        <v>7.82</v>
      </c>
      <c r="J89" s="4">
        <v>11.5</v>
      </c>
      <c r="K89" s="4">
        <v>1.58</v>
      </c>
      <c r="L89" s="4">
        <v>133.41</v>
      </c>
    </row>
    <row r="90" spans="2:14" x14ac:dyDescent="0.25">
      <c r="B90" s="14" t="s">
        <v>93</v>
      </c>
      <c r="C90" s="43" t="s">
        <v>30</v>
      </c>
      <c r="D90" s="4">
        <v>2.2999999999999998</v>
      </c>
      <c r="E90" s="4">
        <v>3.03</v>
      </c>
      <c r="F90" s="4">
        <v>10.11</v>
      </c>
      <c r="G90" s="4">
        <v>74.819999999999993</v>
      </c>
      <c r="H90" s="43" t="s">
        <v>59</v>
      </c>
      <c r="I90" s="4">
        <v>2.73</v>
      </c>
      <c r="J90" s="4">
        <v>4.0199999999999996</v>
      </c>
      <c r="K90" s="4">
        <v>13.46</v>
      </c>
      <c r="L90" s="4">
        <v>99.76</v>
      </c>
    </row>
    <row r="91" spans="2:14" x14ac:dyDescent="0.25">
      <c r="B91" s="14" t="s">
        <v>94</v>
      </c>
      <c r="C91" s="43">
        <v>60</v>
      </c>
      <c r="D91" s="21">
        <v>8.58</v>
      </c>
      <c r="E91" s="4">
        <v>9.6999999999999993</v>
      </c>
      <c r="F91" s="4">
        <v>3.57</v>
      </c>
      <c r="G91" s="4">
        <v>193</v>
      </c>
      <c r="H91" s="45">
        <v>75</v>
      </c>
      <c r="I91" s="4">
        <v>9.86</v>
      </c>
      <c r="J91" s="4">
        <v>12.76</v>
      </c>
      <c r="K91" s="4">
        <v>2.8559999999999999</v>
      </c>
      <c r="L91" s="4">
        <v>214.4</v>
      </c>
    </row>
    <row r="92" spans="2:14" x14ac:dyDescent="0.25">
      <c r="B92" s="14" t="s">
        <v>63</v>
      </c>
      <c r="C92" s="43">
        <v>100</v>
      </c>
      <c r="D92" s="4">
        <v>1.84</v>
      </c>
      <c r="E92" s="4">
        <v>1.83</v>
      </c>
      <c r="F92" s="4">
        <v>13.3</v>
      </c>
      <c r="G92" s="4">
        <v>81.17</v>
      </c>
      <c r="H92" s="45">
        <v>130</v>
      </c>
      <c r="I92" s="4">
        <v>2.41</v>
      </c>
      <c r="J92" s="4">
        <v>2.37</v>
      </c>
      <c r="K92" s="4">
        <v>17.29</v>
      </c>
      <c r="L92" s="4">
        <v>105.52</v>
      </c>
    </row>
    <row r="93" spans="2:14" x14ac:dyDescent="0.25">
      <c r="B93" s="14" t="s">
        <v>64</v>
      </c>
      <c r="C93" s="43">
        <v>150</v>
      </c>
      <c r="D93" s="4">
        <v>0.09</v>
      </c>
      <c r="E93" s="4">
        <v>0.08</v>
      </c>
      <c r="F93" s="4">
        <v>29.67</v>
      </c>
      <c r="G93" s="4">
        <v>99.29</v>
      </c>
      <c r="H93" s="45">
        <v>200</v>
      </c>
      <c r="I93" s="4">
        <v>0.52</v>
      </c>
      <c r="J93" s="4">
        <v>0.11</v>
      </c>
      <c r="K93" s="4">
        <v>31.81</v>
      </c>
      <c r="L93" s="4">
        <v>105.22</v>
      </c>
    </row>
    <row r="94" spans="2:14" x14ac:dyDescent="0.25">
      <c r="B94" s="14" t="s">
        <v>16</v>
      </c>
      <c r="C94" s="43">
        <v>30</v>
      </c>
      <c r="D94" s="4">
        <v>1.98</v>
      </c>
      <c r="E94" s="4">
        <v>0.36</v>
      </c>
      <c r="F94" s="4">
        <v>10.02</v>
      </c>
      <c r="G94" s="4">
        <v>52.2</v>
      </c>
      <c r="H94" s="45">
        <v>40</v>
      </c>
      <c r="I94" s="4">
        <v>2.64</v>
      </c>
      <c r="J94" s="4">
        <v>0.48</v>
      </c>
      <c r="K94" s="4">
        <v>13.36</v>
      </c>
      <c r="L94" s="4">
        <v>69.599999999999994</v>
      </c>
    </row>
    <row r="95" spans="2:14" x14ac:dyDescent="0.25">
      <c r="B95" s="16" t="s">
        <v>10</v>
      </c>
      <c r="C95" s="44">
        <v>0.32</v>
      </c>
      <c r="D95" s="5">
        <f>D90+D92+D93+D94+D91+D89</f>
        <v>19.27</v>
      </c>
      <c r="E95" s="5">
        <f t="shared" ref="E95:G95" si="17">E90+E92+E93+E94+E91+E89</f>
        <v>21.91</v>
      </c>
      <c r="F95" s="5">
        <f t="shared" si="17"/>
        <v>67.61999999999999</v>
      </c>
      <c r="G95" s="5">
        <f t="shared" si="17"/>
        <v>580.52</v>
      </c>
      <c r="H95" s="44">
        <v>0.32</v>
      </c>
      <c r="I95" s="5">
        <f>I89+I90+I91+I92+I93+I94</f>
        <v>25.98</v>
      </c>
      <c r="J95" s="5">
        <f t="shared" ref="J95:L95" si="18">J89+J90+J91+J92+J93+J94</f>
        <v>31.240000000000002</v>
      </c>
      <c r="K95" s="5">
        <f t="shared" si="18"/>
        <v>80.355999999999995</v>
      </c>
      <c r="L95" s="5">
        <f t="shared" si="18"/>
        <v>727.91000000000008</v>
      </c>
      <c r="M95" s="24">
        <f>G95*75/G102</f>
        <v>31.528295738440931</v>
      </c>
      <c r="N95" s="24">
        <f>L95*75/L102</f>
        <v>31.649178237050354</v>
      </c>
    </row>
    <row r="96" spans="2:14" ht="16.5" x14ac:dyDescent="0.25">
      <c r="B96" s="50" t="s">
        <v>17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2:14" x14ac:dyDescent="0.25">
      <c r="B97" s="13" t="s">
        <v>45</v>
      </c>
      <c r="C97" s="43" t="s">
        <v>71</v>
      </c>
      <c r="D97" s="4">
        <v>10.35</v>
      </c>
      <c r="E97" s="4">
        <v>15.32</v>
      </c>
      <c r="F97" s="4">
        <v>27.72</v>
      </c>
      <c r="G97" s="4">
        <v>186.36</v>
      </c>
      <c r="H97" s="46" t="s">
        <v>95</v>
      </c>
      <c r="I97" s="4">
        <v>15.42</v>
      </c>
      <c r="J97" s="4">
        <v>18.21</v>
      </c>
      <c r="K97" s="4">
        <v>29.02</v>
      </c>
      <c r="L97" s="4">
        <v>257.55</v>
      </c>
    </row>
    <row r="98" spans="2:14" x14ac:dyDescent="0.25">
      <c r="B98" s="13" t="s">
        <v>96</v>
      </c>
      <c r="C98" s="43">
        <v>150</v>
      </c>
      <c r="D98" s="4">
        <v>3.14</v>
      </c>
      <c r="E98" s="4">
        <v>2.57</v>
      </c>
      <c r="F98" s="4">
        <v>15.5</v>
      </c>
      <c r="G98" s="4">
        <v>99.32</v>
      </c>
      <c r="H98" s="45">
        <v>200</v>
      </c>
      <c r="I98" s="4">
        <v>4.4800000000000004</v>
      </c>
      <c r="J98" s="4">
        <v>3.61</v>
      </c>
      <c r="K98" s="4">
        <v>18.989999999999998</v>
      </c>
      <c r="L98" s="4">
        <v>128.71</v>
      </c>
    </row>
    <row r="99" spans="2:14" x14ac:dyDescent="0.25">
      <c r="B99" s="14" t="s">
        <v>46</v>
      </c>
      <c r="C99" s="43">
        <v>20</v>
      </c>
      <c r="D99" s="11">
        <v>1.5</v>
      </c>
      <c r="E99" s="21">
        <v>2.36</v>
      </c>
      <c r="F99" s="21">
        <v>14.98</v>
      </c>
      <c r="G99" s="21">
        <v>83.42</v>
      </c>
      <c r="H99" s="45">
        <v>20</v>
      </c>
      <c r="I99" s="11">
        <v>1.5</v>
      </c>
      <c r="J99" s="21">
        <v>2.36</v>
      </c>
      <c r="K99" s="21">
        <v>14.98</v>
      </c>
      <c r="L99" s="21">
        <v>83.42</v>
      </c>
    </row>
    <row r="100" spans="2:14" x14ac:dyDescent="0.25">
      <c r="B100" s="14" t="s">
        <v>33</v>
      </c>
      <c r="C100" s="45">
        <v>100</v>
      </c>
      <c r="D100" s="4">
        <v>1.45</v>
      </c>
      <c r="E100" s="4">
        <v>1.45</v>
      </c>
      <c r="F100" s="4">
        <v>12.8</v>
      </c>
      <c r="G100" s="4">
        <v>57</v>
      </c>
      <c r="H100" s="43">
        <v>140</v>
      </c>
      <c r="I100" s="4">
        <v>2.08</v>
      </c>
      <c r="J100" s="4">
        <v>2.0299999999999998</v>
      </c>
      <c r="K100" s="4">
        <v>17.920000000000002</v>
      </c>
      <c r="L100" s="4">
        <v>65.8</v>
      </c>
    </row>
    <row r="101" spans="2:14" x14ac:dyDescent="0.25">
      <c r="B101" s="16" t="s">
        <v>10</v>
      </c>
      <c r="C101" s="44">
        <v>0.23</v>
      </c>
      <c r="D101" s="5">
        <f>D97+D98+D99+D100</f>
        <v>16.440000000000001</v>
      </c>
      <c r="E101" s="5">
        <f t="shared" ref="E101:G101" si="19">E97+E98+E99+E100</f>
        <v>21.7</v>
      </c>
      <c r="F101" s="5">
        <f t="shared" si="19"/>
        <v>71</v>
      </c>
      <c r="G101" s="5">
        <f t="shared" si="19"/>
        <v>426.1</v>
      </c>
      <c r="H101" s="44">
        <v>0.23</v>
      </c>
      <c r="I101" s="5">
        <f t="shared" ref="I101:L101" si="20">I97+I98+I99+I100</f>
        <v>23.479999999999997</v>
      </c>
      <c r="J101" s="5">
        <f t="shared" si="20"/>
        <v>26.21</v>
      </c>
      <c r="K101" s="5">
        <f t="shared" si="20"/>
        <v>80.91</v>
      </c>
      <c r="L101" s="5">
        <f t="shared" si="20"/>
        <v>535.48</v>
      </c>
      <c r="M101" s="24">
        <f>G101*75/G102</f>
        <v>23.141677830479022</v>
      </c>
      <c r="N101" s="24">
        <f>L101*75/L102</f>
        <v>23.282413983013999</v>
      </c>
    </row>
    <row r="102" spans="2:14" x14ac:dyDescent="0.25">
      <c r="B102" s="16" t="s">
        <v>21</v>
      </c>
      <c r="C102" s="44">
        <v>0.75</v>
      </c>
      <c r="D102" s="5">
        <f>D87+D95+D101</f>
        <v>42.230000000000004</v>
      </c>
      <c r="E102" s="5">
        <f t="shared" ref="E102:G102" si="21">E87+E95+E101</f>
        <v>51.67</v>
      </c>
      <c r="F102" s="5">
        <f t="shared" si="21"/>
        <v>186.45</v>
      </c>
      <c r="G102" s="5">
        <f t="shared" si="21"/>
        <v>1380.9499999999998</v>
      </c>
      <c r="H102" s="44">
        <v>0.75</v>
      </c>
      <c r="I102" s="5">
        <f>I87+I95+I101</f>
        <v>56.919999999999995</v>
      </c>
      <c r="J102" s="5">
        <f t="shared" ref="J102:L102" si="22">J87+J95+J101</f>
        <v>66.73</v>
      </c>
      <c r="K102" s="5">
        <f t="shared" si="22"/>
        <v>219.286</v>
      </c>
      <c r="L102" s="5">
        <f t="shared" si="22"/>
        <v>1724.95</v>
      </c>
      <c r="M102" s="5">
        <f>M87+M95+M101</f>
        <v>75.000000000000014</v>
      </c>
      <c r="N102" s="5">
        <f>N87+N95+N101</f>
        <v>75</v>
      </c>
    </row>
    <row r="104" spans="2:14" x14ac:dyDescent="0.25">
      <c r="B104" s="39"/>
      <c r="C104" s="40"/>
      <c r="D104" s="41"/>
      <c r="E104" s="41"/>
      <c r="F104" s="41"/>
      <c r="G104" s="41"/>
      <c r="H104" s="28"/>
      <c r="I104" s="41"/>
      <c r="J104" s="41"/>
      <c r="K104" s="41"/>
      <c r="L104" s="41"/>
    </row>
    <row r="105" spans="2:14" x14ac:dyDescent="0.25">
      <c r="B105" s="39"/>
      <c r="C105" s="40"/>
      <c r="D105" s="41"/>
      <c r="E105" s="41"/>
      <c r="F105" s="41"/>
      <c r="G105" s="41"/>
      <c r="H105" s="28"/>
      <c r="I105" s="41"/>
      <c r="J105" s="41"/>
      <c r="K105" s="41"/>
      <c r="L105" s="41"/>
    </row>
    <row r="106" spans="2:14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2:14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2:14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2:14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7" spans="2:14" x14ac:dyDescent="0.25">
      <c r="B117" t="s">
        <v>78</v>
      </c>
    </row>
    <row r="119" spans="2:14" ht="18.75" x14ac:dyDescent="0.3">
      <c r="B119" s="51" t="s">
        <v>60</v>
      </c>
      <c r="C119" s="51"/>
      <c r="D119" s="51"/>
      <c r="E119" s="51"/>
      <c r="F119" s="51"/>
      <c r="G119" s="51"/>
      <c r="H119" s="51"/>
      <c r="I119" s="51"/>
      <c r="J119" s="51"/>
      <c r="K119" s="51"/>
      <c r="L119" s="51"/>
    </row>
    <row r="120" spans="2:14" ht="18.75" x14ac:dyDescent="0.3">
      <c r="B120" s="51" t="s">
        <v>61</v>
      </c>
      <c r="C120" s="51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2:14" x14ac:dyDescent="0.25">
      <c r="B121" s="52" t="s">
        <v>0</v>
      </c>
      <c r="C121" s="60" t="s">
        <v>5</v>
      </c>
      <c r="D121" s="61"/>
      <c r="E121" s="61"/>
      <c r="F121" s="61"/>
      <c r="G121" s="62"/>
      <c r="H121" s="53" t="s">
        <v>6</v>
      </c>
      <c r="I121" s="53"/>
      <c r="J121" s="53"/>
      <c r="K121" s="53"/>
      <c r="L121" s="53"/>
    </row>
    <row r="122" spans="2:14" x14ac:dyDescent="0.25">
      <c r="B122" s="52"/>
      <c r="C122" s="43" t="s">
        <v>1</v>
      </c>
      <c r="D122" s="21" t="s">
        <v>2</v>
      </c>
      <c r="E122" s="21" t="s">
        <v>3</v>
      </c>
      <c r="F122" s="21" t="s">
        <v>4</v>
      </c>
      <c r="G122" s="2" t="s">
        <v>7</v>
      </c>
      <c r="H122" s="45" t="s">
        <v>1</v>
      </c>
      <c r="I122" s="21" t="s">
        <v>2</v>
      </c>
      <c r="J122" s="21" t="s">
        <v>3</v>
      </c>
      <c r="K122" s="21" t="s">
        <v>4</v>
      </c>
      <c r="L122" s="21" t="s">
        <v>7</v>
      </c>
    </row>
    <row r="123" spans="2:14" ht="16.5" x14ac:dyDescent="0.25">
      <c r="B123" s="54" t="s">
        <v>11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</row>
    <row r="124" spans="2:14" x14ac:dyDescent="0.25">
      <c r="B124" s="15" t="s">
        <v>62</v>
      </c>
      <c r="C124" s="43" t="s">
        <v>71</v>
      </c>
      <c r="D124" s="21">
        <v>21.1</v>
      </c>
      <c r="E124" s="21">
        <v>6.41</v>
      </c>
      <c r="F124" s="21">
        <v>19.62</v>
      </c>
      <c r="G124" s="21">
        <v>209.62</v>
      </c>
      <c r="H124" s="46" t="s">
        <v>72</v>
      </c>
      <c r="I124" s="21">
        <v>25.16</v>
      </c>
      <c r="J124" s="21">
        <v>7.87</v>
      </c>
      <c r="K124" s="21">
        <v>22.94</v>
      </c>
      <c r="L124" s="21">
        <v>232.24</v>
      </c>
    </row>
    <row r="125" spans="2:14" x14ac:dyDescent="0.25">
      <c r="B125" s="19" t="s">
        <v>49</v>
      </c>
      <c r="C125" s="43">
        <v>150</v>
      </c>
      <c r="D125" s="21">
        <v>3.36</v>
      </c>
      <c r="E125" s="21">
        <v>2.68</v>
      </c>
      <c r="F125" s="21">
        <v>14.56</v>
      </c>
      <c r="G125" s="4">
        <v>97.41</v>
      </c>
      <c r="H125" s="45">
        <v>200</v>
      </c>
      <c r="I125" s="21">
        <v>5.13</v>
      </c>
      <c r="J125" s="21">
        <v>4.09</v>
      </c>
      <c r="K125" s="4">
        <v>21.08</v>
      </c>
      <c r="L125" s="21">
        <v>142.94999999999999</v>
      </c>
    </row>
    <row r="126" spans="2:14" x14ac:dyDescent="0.25">
      <c r="B126" s="19" t="s">
        <v>19</v>
      </c>
      <c r="C126" s="43">
        <v>25</v>
      </c>
      <c r="D126" s="21">
        <v>2.6</v>
      </c>
      <c r="E126" s="21">
        <v>0.85</v>
      </c>
      <c r="F126" s="21">
        <v>12.38</v>
      </c>
      <c r="G126" s="21">
        <v>67.5</v>
      </c>
      <c r="H126" s="45">
        <v>35</v>
      </c>
      <c r="I126" s="21">
        <v>3.64</v>
      </c>
      <c r="J126" s="21">
        <v>1.19</v>
      </c>
      <c r="K126" s="21">
        <v>17.329999999999998</v>
      </c>
      <c r="L126" s="21">
        <v>94.5</v>
      </c>
    </row>
    <row r="127" spans="2:14" x14ac:dyDescent="0.25">
      <c r="B127" s="16" t="s">
        <v>10</v>
      </c>
      <c r="C127" s="44">
        <v>0.21</v>
      </c>
      <c r="D127" s="1">
        <f>D124+D125+D126</f>
        <v>27.060000000000002</v>
      </c>
      <c r="E127" s="1">
        <f t="shared" ref="E127:G127" si="23">E124+E125+E126</f>
        <v>9.94</v>
      </c>
      <c r="F127" s="1">
        <f t="shared" si="23"/>
        <v>46.56</v>
      </c>
      <c r="G127" s="1">
        <f t="shared" si="23"/>
        <v>374.53</v>
      </c>
      <c r="H127" s="44">
        <v>0.21</v>
      </c>
      <c r="I127" s="1">
        <f t="shared" ref="I127:L127" si="24">I124+I125+I126</f>
        <v>33.93</v>
      </c>
      <c r="J127" s="1">
        <f t="shared" si="24"/>
        <v>13.15</v>
      </c>
      <c r="K127" s="1">
        <f t="shared" si="24"/>
        <v>61.349999999999994</v>
      </c>
      <c r="L127" s="1">
        <f t="shared" si="24"/>
        <v>469.69</v>
      </c>
      <c r="M127" s="24">
        <f>G127*75/G143</f>
        <v>21.167859834212507</v>
      </c>
      <c r="N127" s="24">
        <f>L127*75/L143</f>
        <v>20.506062740486765</v>
      </c>
    </row>
    <row r="128" spans="2:14" ht="16.5" x14ac:dyDescent="0.25">
      <c r="B128" s="50" t="s">
        <v>12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</row>
    <row r="129" spans="2:14" x14ac:dyDescent="0.25">
      <c r="B129" s="12" t="s">
        <v>97</v>
      </c>
      <c r="C129" s="43">
        <v>40</v>
      </c>
      <c r="D129" s="11">
        <v>1.93</v>
      </c>
      <c r="E129" s="11">
        <v>2.21</v>
      </c>
      <c r="F129" s="11">
        <v>6.46</v>
      </c>
      <c r="G129" s="11">
        <v>54.77</v>
      </c>
      <c r="H129" s="43">
        <v>50</v>
      </c>
      <c r="I129" s="11">
        <v>3.04</v>
      </c>
      <c r="J129" s="11">
        <v>2.82</v>
      </c>
      <c r="K129" s="11">
        <v>9.08</v>
      </c>
      <c r="L129" s="11">
        <v>75.739999999999995</v>
      </c>
    </row>
    <row r="130" spans="2:14" x14ac:dyDescent="0.25">
      <c r="B130" s="13" t="s">
        <v>68</v>
      </c>
      <c r="C130" s="43" t="s">
        <v>30</v>
      </c>
      <c r="D130" s="4">
        <v>1.08</v>
      </c>
      <c r="E130" s="4">
        <v>4.55</v>
      </c>
      <c r="F130" s="4">
        <v>10.95</v>
      </c>
      <c r="G130" s="4">
        <v>140.63</v>
      </c>
      <c r="H130" s="46" t="s">
        <v>59</v>
      </c>
      <c r="I130" s="4">
        <v>1.44</v>
      </c>
      <c r="J130" s="4">
        <v>5.07</v>
      </c>
      <c r="K130" s="4">
        <v>13.94</v>
      </c>
      <c r="L130" s="4">
        <v>176.18</v>
      </c>
    </row>
    <row r="131" spans="2:14" x14ac:dyDescent="0.25">
      <c r="B131" s="14" t="s">
        <v>98</v>
      </c>
      <c r="C131" s="43">
        <v>80</v>
      </c>
      <c r="D131" s="4">
        <v>4.9000000000000004</v>
      </c>
      <c r="E131" s="4">
        <v>13.62</v>
      </c>
      <c r="F131" s="4">
        <v>7.86</v>
      </c>
      <c r="G131" s="4">
        <v>176.53</v>
      </c>
      <c r="H131" s="45">
        <v>100</v>
      </c>
      <c r="I131" s="21">
        <v>6.12</v>
      </c>
      <c r="J131" s="21">
        <v>17.03</v>
      </c>
      <c r="K131" s="21">
        <v>9.82</v>
      </c>
      <c r="L131" s="21">
        <v>220.66</v>
      </c>
    </row>
    <row r="132" spans="2:14" x14ac:dyDescent="0.25">
      <c r="B132" s="19" t="s">
        <v>99</v>
      </c>
      <c r="C132" s="43">
        <v>100</v>
      </c>
      <c r="D132" s="21">
        <v>2.77</v>
      </c>
      <c r="E132" s="21">
        <v>2.4300000000000002</v>
      </c>
      <c r="F132" s="21">
        <v>12.62</v>
      </c>
      <c r="G132" s="21">
        <v>83.97</v>
      </c>
      <c r="H132" s="45">
        <v>120</v>
      </c>
      <c r="I132" s="21">
        <v>3.32</v>
      </c>
      <c r="J132" s="21">
        <v>2.89</v>
      </c>
      <c r="K132" s="21">
        <v>15.17</v>
      </c>
      <c r="L132" s="21">
        <v>100.65</v>
      </c>
    </row>
    <row r="133" spans="2:14" x14ac:dyDescent="0.25">
      <c r="B133" s="20" t="s">
        <v>100</v>
      </c>
      <c r="C133" s="43">
        <v>150</v>
      </c>
      <c r="D133" s="4">
        <v>0.1</v>
      </c>
      <c r="E133" s="37">
        <v>0.01</v>
      </c>
      <c r="F133" s="4">
        <v>13.8</v>
      </c>
      <c r="G133" s="4">
        <v>57.57</v>
      </c>
      <c r="H133" s="45">
        <v>200</v>
      </c>
      <c r="I133" s="4">
        <v>0.13</v>
      </c>
      <c r="J133" s="37">
        <v>0.01</v>
      </c>
      <c r="K133" s="4">
        <v>18.39</v>
      </c>
      <c r="L133" s="4">
        <v>76.75</v>
      </c>
    </row>
    <row r="134" spans="2:14" x14ac:dyDescent="0.25">
      <c r="B134" s="14" t="s">
        <v>16</v>
      </c>
      <c r="C134" s="43">
        <v>30</v>
      </c>
      <c r="D134" s="4">
        <v>1.98</v>
      </c>
      <c r="E134" s="4">
        <v>0.36</v>
      </c>
      <c r="F134" s="4">
        <v>10.02</v>
      </c>
      <c r="G134" s="4">
        <v>52.2</v>
      </c>
      <c r="H134" s="45">
        <v>40</v>
      </c>
      <c r="I134" s="4">
        <v>2.64</v>
      </c>
      <c r="J134" s="4">
        <v>0.48</v>
      </c>
      <c r="K134" s="4">
        <v>13.36</v>
      </c>
      <c r="L134" s="4">
        <v>69.599999999999994</v>
      </c>
    </row>
    <row r="135" spans="2:14" x14ac:dyDescent="0.25">
      <c r="B135" s="16" t="s">
        <v>10</v>
      </c>
      <c r="C135" s="44">
        <v>0.32</v>
      </c>
      <c r="D135" s="5">
        <f>D129+D130+D131+D132+D133+D134</f>
        <v>12.76</v>
      </c>
      <c r="E135" s="5">
        <f t="shared" ref="E135:G135" si="25">E129+E130+E131+E132+E133+E134</f>
        <v>23.18</v>
      </c>
      <c r="F135" s="5">
        <f t="shared" si="25"/>
        <v>61.709999999999994</v>
      </c>
      <c r="G135" s="5">
        <f t="shared" si="25"/>
        <v>565.67000000000007</v>
      </c>
      <c r="H135" s="44">
        <v>0.31</v>
      </c>
      <c r="I135" s="5">
        <f>I129+I130+I131+I132+I133+I134</f>
        <v>16.690000000000001</v>
      </c>
      <c r="J135" s="5">
        <f t="shared" ref="J135:L135" si="26">J129+J130+J131+J132+J133+J134</f>
        <v>28.300000000000004</v>
      </c>
      <c r="K135" s="5">
        <f t="shared" si="26"/>
        <v>79.760000000000005</v>
      </c>
      <c r="L135" s="5">
        <f t="shared" si="26"/>
        <v>719.58</v>
      </c>
      <c r="M135" s="24">
        <f>G135*75/G143</f>
        <v>31.970798794272802</v>
      </c>
      <c r="N135" s="24">
        <f>L135*75/L143</f>
        <v>31.415939506481866</v>
      </c>
    </row>
    <row r="136" spans="2:14" ht="16.5" x14ac:dyDescent="0.25">
      <c r="B136" s="50" t="s">
        <v>17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</row>
    <row r="137" spans="2:14" x14ac:dyDescent="0.25">
      <c r="B137" s="13" t="s">
        <v>51</v>
      </c>
      <c r="C137" s="43">
        <v>100</v>
      </c>
      <c r="D137" s="4">
        <v>4.07</v>
      </c>
      <c r="E137" s="4">
        <v>8.32</v>
      </c>
      <c r="F137" s="4">
        <v>28.04</v>
      </c>
      <c r="G137" s="4">
        <v>161</v>
      </c>
      <c r="H137" s="45">
        <v>140</v>
      </c>
      <c r="I137" s="4">
        <v>6.8</v>
      </c>
      <c r="J137" s="4">
        <v>12.54</v>
      </c>
      <c r="K137" s="4">
        <v>31.4</v>
      </c>
      <c r="L137" s="4">
        <v>172.8</v>
      </c>
    </row>
    <row r="138" spans="2:14" x14ac:dyDescent="0.25">
      <c r="B138" s="13" t="s">
        <v>75</v>
      </c>
      <c r="C138" s="43">
        <v>150</v>
      </c>
      <c r="D138" s="4">
        <v>4.3499999999999996</v>
      </c>
      <c r="E138" s="4">
        <v>4.8</v>
      </c>
      <c r="F138" s="4">
        <v>12</v>
      </c>
      <c r="G138" s="4">
        <v>94</v>
      </c>
      <c r="H138" s="45">
        <v>200</v>
      </c>
      <c r="I138" s="4">
        <v>5.8</v>
      </c>
      <c r="J138" s="4">
        <v>6.4</v>
      </c>
      <c r="K138" s="4">
        <v>14</v>
      </c>
      <c r="L138" s="4">
        <v>118</v>
      </c>
    </row>
    <row r="139" spans="2:14" x14ac:dyDescent="0.25">
      <c r="B139" s="13" t="s">
        <v>19</v>
      </c>
      <c r="C139" s="43">
        <v>20</v>
      </c>
      <c r="D139" s="21">
        <v>2.08</v>
      </c>
      <c r="E139" s="21">
        <v>0.68</v>
      </c>
      <c r="F139" s="21">
        <v>9.9</v>
      </c>
      <c r="G139" s="21">
        <v>54</v>
      </c>
      <c r="H139" s="45">
        <v>40</v>
      </c>
      <c r="I139" s="21">
        <v>4.16</v>
      </c>
      <c r="J139" s="21">
        <v>1.36</v>
      </c>
      <c r="K139" s="21">
        <v>19.8</v>
      </c>
      <c r="L139" s="21">
        <v>108</v>
      </c>
    </row>
    <row r="140" spans="2:14" x14ac:dyDescent="0.25">
      <c r="B140" s="14" t="s">
        <v>16</v>
      </c>
      <c r="C140" s="43">
        <v>20</v>
      </c>
      <c r="D140" s="21">
        <v>1.32</v>
      </c>
      <c r="E140" s="21">
        <v>0.24</v>
      </c>
      <c r="F140" s="21">
        <v>6.68</v>
      </c>
      <c r="G140" s="21">
        <v>34.799999999999997</v>
      </c>
      <c r="H140" s="45">
        <v>40</v>
      </c>
      <c r="I140" s="21">
        <v>2.64</v>
      </c>
      <c r="J140" s="21">
        <v>0.48</v>
      </c>
      <c r="K140" s="21">
        <v>13.36</v>
      </c>
      <c r="L140" s="21">
        <v>69.599999999999994</v>
      </c>
    </row>
    <row r="141" spans="2:14" x14ac:dyDescent="0.25">
      <c r="B141" s="14" t="s">
        <v>122</v>
      </c>
      <c r="C141" s="45">
        <v>100</v>
      </c>
      <c r="D141" s="4">
        <v>0.9</v>
      </c>
      <c r="E141" s="4">
        <v>0.2</v>
      </c>
      <c r="F141" s="4">
        <v>8.1</v>
      </c>
      <c r="G141" s="4">
        <v>43</v>
      </c>
      <c r="H141" s="43">
        <v>140</v>
      </c>
      <c r="I141" s="4">
        <v>1.26</v>
      </c>
      <c r="J141" s="4">
        <v>0.28000000000000003</v>
      </c>
      <c r="K141" s="4">
        <v>11.34</v>
      </c>
      <c r="L141" s="4">
        <v>60.2</v>
      </c>
    </row>
    <row r="142" spans="2:14" x14ac:dyDescent="0.25">
      <c r="B142" s="16" t="s">
        <v>10</v>
      </c>
      <c r="C142" s="44">
        <v>0.22</v>
      </c>
      <c r="D142" s="5">
        <f>D138+D139+D140+D137+D141</f>
        <v>12.72</v>
      </c>
      <c r="E142" s="5">
        <f t="shared" ref="E142:G142" si="27">E138+E139+E140+E137+E141</f>
        <v>14.239999999999998</v>
      </c>
      <c r="F142" s="5">
        <f t="shared" si="27"/>
        <v>64.72</v>
      </c>
      <c r="G142" s="5">
        <f t="shared" si="27"/>
        <v>386.8</v>
      </c>
      <c r="H142" s="44">
        <v>0.23</v>
      </c>
      <c r="I142" s="5">
        <f t="shared" ref="I142:L142" si="28">I138+I139+I140+I137+I141</f>
        <v>20.660000000000004</v>
      </c>
      <c r="J142" s="5">
        <f t="shared" si="28"/>
        <v>21.060000000000002</v>
      </c>
      <c r="K142" s="5">
        <f t="shared" si="28"/>
        <v>89.9</v>
      </c>
      <c r="L142" s="5">
        <f t="shared" si="28"/>
        <v>528.6</v>
      </c>
      <c r="M142" s="24">
        <f>G142*75/G143</f>
        <v>21.861341371514694</v>
      </c>
      <c r="N142" s="24">
        <f>L142*75/L143</f>
        <v>23.077997753031372</v>
      </c>
    </row>
    <row r="143" spans="2:14" x14ac:dyDescent="0.25">
      <c r="B143" s="16" t="s">
        <v>21</v>
      </c>
      <c r="C143" s="44">
        <v>0.75</v>
      </c>
      <c r="D143" s="5">
        <f>D127+D135+D142</f>
        <v>52.54</v>
      </c>
      <c r="E143" s="5">
        <f>E127+E135+E142</f>
        <v>47.36</v>
      </c>
      <c r="F143" s="5">
        <f>F127+F135+F142</f>
        <v>172.99</v>
      </c>
      <c r="G143" s="5">
        <f>G127+G135+G142</f>
        <v>1327</v>
      </c>
      <c r="H143" s="44">
        <v>0.75</v>
      </c>
      <c r="I143" s="5">
        <f t="shared" ref="I143:N143" si="29">I127+I135+I142</f>
        <v>71.28</v>
      </c>
      <c r="J143" s="5">
        <f t="shared" si="29"/>
        <v>62.510000000000005</v>
      </c>
      <c r="K143" s="5">
        <f t="shared" si="29"/>
        <v>231.01000000000002</v>
      </c>
      <c r="L143" s="5">
        <f t="shared" si="29"/>
        <v>1717.87</v>
      </c>
      <c r="M143" s="5">
        <f t="shared" si="29"/>
        <v>75</v>
      </c>
      <c r="N143" s="5">
        <f t="shared" si="29"/>
        <v>75</v>
      </c>
    </row>
    <row r="145" spans="2:12" x14ac:dyDescent="0.25">
      <c r="B145" s="39"/>
      <c r="C145" s="40"/>
      <c r="D145" s="41"/>
      <c r="E145" s="41"/>
      <c r="F145" s="41"/>
      <c r="G145" s="41"/>
      <c r="H145" s="28"/>
      <c r="I145" s="41"/>
      <c r="J145" s="41"/>
      <c r="K145" s="41"/>
      <c r="L145" s="41"/>
    </row>
    <row r="146" spans="2:12" x14ac:dyDescent="0.25">
      <c r="B146" s="39"/>
      <c r="C146" s="40"/>
      <c r="D146" s="41"/>
      <c r="E146" s="41"/>
      <c r="F146" s="41"/>
      <c r="G146" s="41"/>
      <c r="H146" s="28"/>
      <c r="I146" s="41"/>
      <c r="J146" s="41"/>
      <c r="K146" s="41"/>
      <c r="L146" s="41"/>
    </row>
    <row r="159" spans="2:12" ht="18.75" x14ac:dyDescent="0.3">
      <c r="B159" s="56" t="s">
        <v>56</v>
      </c>
      <c r="C159" s="57"/>
      <c r="D159" s="57"/>
      <c r="E159" s="57"/>
      <c r="F159" s="57"/>
      <c r="G159" s="57"/>
      <c r="H159" s="57"/>
      <c r="I159" s="57"/>
      <c r="J159" s="57"/>
      <c r="K159" s="57"/>
      <c r="L159" s="58"/>
    </row>
    <row r="160" spans="2:12" ht="18.75" x14ac:dyDescent="0.3">
      <c r="B160" s="56" t="s">
        <v>52</v>
      </c>
      <c r="C160" s="57"/>
      <c r="D160" s="57"/>
      <c r="E160" s="57"/>
      <c r="F160" s="57"/>
      <c r="G160" s="57"/>
      <c r="H160" s="57"/>
      <c r="I160" s="57"/>
      <c r="J160" s="57"/>
      <c r="K160" s="57"/>
      <c r="L160" s="58"/>
    </row>
    <row r="161" spans="2:14" x14ac:dyDescent="0.25">
      <c r="B161" s="59" t="s">
        <v>0</v>
      </c>
      <c r="C161" s="60" t="s">
        <v>5</v>
      </c>
      <c r="D161" s="61"/>
      <c r="E161" s="61"/>
      <c r="F161" s="61"/>
      <c r="G161" s="62"/>
      <c r="H161" s="60" t="s">
        <v>6</v>
      </c>
      <c r="I161" s="61"/>
      <c r="J161" s="61"/>
      <c r="K161" s="61"/>
      <c r="L161" s="62"/>
    </row>
    <row r="162" spans="2:14" x14ac:dyDescent="0.25">
      <c r="B162" s="59"/>
      <c r="C162" s="43" t="s">
        <v>1</v>
      </c>
      <c r="D162" s="21" t="s">
        <v>2</v>
      </c>
      <c r="E162" s="21" t="s">
        <v>3</v>
      </c>
      <c r="F162" s="21" t="s">
        <v>4</v>
      </c>
      <c r="G162" s="2" t="s">
        <v>7</v>
      </c>
      <c r="H162" s="45" t="s">
        <v>1</v>
      </c>
      <c r="I162" s="21" t="s">
        <v>2</v>
      </c>
      <c r="J162" s="21" t="s">
        <v>3</v>
      </c>
      <c r="K162" s="21" t="s">
        <v>4</v>
      </c>
      <c r="L162" s="21" t="s">
        <v>7</v>
      </c>
    </row>
    <row r="163" spans="2:14" ht="16.5" x14ac:dyDescent="0.25">
      <c r="B163" s="63" t="s">
        <v>11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2:14" x14ac:dyDescent="0.25">
      <c r="B164" s="15" t="s">
        <v>47</v>
      </c>
      <c r="C164" s="43">
        <v>130</v>
      </c>
      <c r="D164" s="21">
        <v>4.07</v>
      </c>
      <c r="E164" s="21">
        <v>4.2300000000000004</v>
      </c>
      <c r="F164" s="21">
        <v>14.67</v>
      </c>
      <c r="G164" s="21">
        <v>185.22</v>
      </c>
      <c r="H164" s="45">
        <v>140</v>
      </c>
      <c r="I164" s="21">
        <v>4.38</v>
      </c>
      <c r="J164" s="21">
        <v>4.5199999999999996</v>
      </c>
      <c r="K164" s="21">
        <v>18.28</v>
      </c>
      <c r="L164" s="21">
        <v>199.47</v>
      </c>
    </row>
    <row r="165" spans="2:14" x14ac:dyDescent="0.25">
      <c r="B165" s="19" t="s">
        <v>25</v>
      </c>
      <c r="C165" s="43">
        <v>150</v>
      </c>
      <c r="D165" s="21">
        <v>2.36</v>
      </c>
      <c r="E165" s="21">
        <v>1.99</v>
      </c>
      <c r="F165" s="21">
        <v>10.19</v>
      </c>
      <c r="G165" s="4">
        <v>69.13</v>
      </c>
      <c r="H165" s="45">
        <v>200</v>
      </c>
      <c r="I165" s="21">
        <v>3.15</v>
      </c>
      <c r="J165" s="21">
        <v>2.65</v>
      </c>
      <c r="K165" s="4">
        <v>13.27</v>
      </c>
      <c r="L165" s="21">
        <v>91.02</v>
      </c>
    </row>
    <row r="166" spans="2:14" x14ac:dyDescent="0.25">
      <c r="B166" s="14" t="s">
        <v>32</v>
      </c>
      <c r="C166" s="43">
        <v>30</v>
      </c>
      <c r="D166" s="21">
        <v>3.96</v>
      </c>
      <c r="E166" s="21">
        <v>4.95</v>
      </c>
      <c r="F166" s="21">
        <v>8.9499999999999993</v>
      </c>
      <c r="G166" s="21">
        <v>96.33</v>
      </c>
      <c r="H166" s="45">
        <v>40</v>
      </c>
      <c r="I166" s="21">
        <v>5.29</v>
      </c>
      <c r="J166" s="21">
        <v>6.6</v>
      </c>
      <c r="K166" s="21">
        <v>11.93</v>
      </c>
      <c r="L166" s="21">
        <v>128.44</v>
      </c>
    </row>
    <row r="167" spans="2:14" x14ac:dyDescent="0.25">
      <c r="B167" s="16" t="s">
        <v>10</v>
      </c>
      <c r="C167" s="44">
        <v>0.22</v>
      </c>
      <c r="D167" s="1">
        <f>D164+D165+D166</f>
        <v>10.39</v>
      </c>
      <c r="E167" s="1">
        <f t="shared" ref="E167:G167" si="30">E164+E165+E166</f>
        <v>11.170000000000002</v>
      </c>
      <c r="F167" s="1">
        <f t="shared" si="30"/>
        <v>33.81</v>
      </c>
      <c r="G167" s="1">
        <f t="shared" si="30"/>
        <v>350.68</v>
      </c>
      <c r="H167" s="44">
        <v>0.2</v>
      </c>
      <c r="I167" s="1">
        <f>I164+I165+I166</f>
        <v>12.82</v>
      </c>
      <c r="J167" s="1">
        <f t="shared" ref="J167:L167" si="31">J164+J165+J166</f>
        <v>13.77</v>
      </c>
      <c r="K167" s="1">
        <f t="shared" si="31"/>
        <v>43.480000000000004</v>
      </c>
      <c r="L167" s="1">
        <f t="shared" si="31"/>
        <v>418.93</v>
      </c>
      <c r="M167" s="24">
        <f>G167*75/G182</f>
        <v>21.6643877366106</v>
      </c>
      <c r="N167" s="24">
        <f>L167*75/L182</f>
        <v>19.981906754599628</v>
      </c>
    </row>
    <row r="168" spans="2:14" ht="16.5" x14ac:dyDescent="0.25">
      <c r="B168" s="50" t="s">
        <v>12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</row>
    <row r="169" spans="2:14" x14ac:dyDescent="0.25">
      <c r="B169" s="13" t="s">
        <v>67</v>
      </c>
      <c r="C169" s="43">
        <v>150</v>
      </c>
      <c r="D169" s="4">
        <v>4.67</v>
      </c>
      <c r="E169" s="4">
        <v>12.68</v>
      </c>
      <c r="F169" s="4">
        <v>12.54</v>
      </c>
      <c r="G169" s="4">
        <v>129.6</v>
      </c>
      <c r="H169" s="45">
        <v>200</v>
      </c>
      <c r="I169" s="4">
        <v>6.25</v>
      </c>
      <c r="J169" s="4">
        <v>14.91</v>
      </c>
      <c r="K169" s="4">
        <v>16.72</v>
      </c>
      <c r="L169" s="4">
        <v>152.80000000000001</v>
      </c>
    </row>
    <row r="170" spans="2:14" x14ac:dyDescent="0.25">
      <c r="B170" s="14" t="s">
        <v>101</v>
      </c>
      <c r="C170" s="43" t="s">
        <v>95</v>
      </c>
      <c r="D170" s="4">
        <v>9.7799999999999994</v>
      </c>
      <c r="E170" s="4">
        <v>13.25</v>
      </c>
      <c r="F170" s="4">
        <v>23.89</v>
      </c>
      <c r="G170" s="4">
        <v>296.42</v>
      </c>
      <c r="H170" s="43" t="s">
        <v>124</v>
      </c>
      <c r="I170" s="21">
        <v>10.48</v>
      </c>
      <c r="J170" s="21">
        <v>14.2</v>
      </c>
      <c r="K170" s="21">
        <v>25.59</v>
      </c>
      <c r="L170" s="21">
        <v>317.58999999999997</v>
      </c>
    </row>
    <row r="171" spans="2:14" x14ac:dyDescent="0.25">
      <c r="B171" s="13" t="s">
        <v>102</v>
      </c>
      <c r="C171" s="43">
        <v>130</v>
      </c>
      <c r="D171" s="4">
        <v>0.19</v>
      </c>
      <c r="E171" s="37">
        <v>0.01</v>
      </c>
      <c r="F171" s="4">
        <v>14.54</v>
      </c>
      <c r="G171" s="4">
        <v>59.65</v>
      </c>
      <c r="H171" s="45">
        <v>200</v>
      </c>
      <c r="I171" s="4">
        <v>0.28999999999999998</v>
      </c>
      <c r="J171" s="37">
        <v>0.01</v>
      </c>
      <c r="K171" s="4">
        <v>22.34</v>
      </c>
      <c r="L171" s="4">
        <v>91.62</v>
      </c>
    </row>
    <row r="172" spans="2:14" x14ac:dyDescent="0.25">
      <c r="B172" s="14" t="s">
        <v>16</v>
      </c>
      <c r="C172" s="43">
        <v>30</v>
      </c>
      <c r="D172" s="4">
        <v>1.98</v>
      </c>
      <c r="E172" s="4">
        <v>0.36</v>
      </c>
      <c r="F172" s="4">
        <v>10.02</v>
      </c>
      <c r="G172" s="4">
        <v>52.2</v>
      </c>
      <c r="H172" s="45">
        <v>40</v>
      </c>
      <c r="I172" s="4">
        <v>2.64</v>
      </c>
      <c r="J172" s="4">
        <v>0.48</v>
      </c>
      <c r="K172" s="4">
        <v>13.36</v>
      </c>
      <c r="L172" s="4">
        <v>69.599999999999994</v>
      </c>
    </row>
    <row r="173" spans="2:14" x14ac:dyDescent="0.25">
      <c r="B173" s="16" t="s">
        <v>10</v>
      </c>
      <c r="C173" s="44">
        <v>0.33</v>
      </c>
      <c r="D173" s="5">
        <f>D169+D170+D171+D172</f>
        <v>16.619999999999997</v>
      </c>
      <c r="E173" s="5">
        <f t="shared" ref="E173:G173" si="32">E169+E170+E171+E172</f>
        <v>26.3</v>
      </c>
      <c r="F173" s="5">
        <f t="shared" si="32"/>
        <v>60.989999999999995</v>
      </c>
      <c r="G173" s="5">
        <f t="shared" si="32"/>
        <v>537.87</v>
      </c>
      <c r="H173" s="44">
        <v>0.3</v>
      </c>
      <c r="I173" s="5">
        <f>I169+I171+I170+I172</f>
        <v>19.66</v>
      </c>
      <c r="J173" s="5">
        <f t="shared" ref="J173:L173" si="33">J169+J171+J170+J172</f>
        <v>29.599999999999998</v>
      </c>
      <c r="K173" s="5">
        <f t="shared" si="33"/>
        <v>78.010000000000005</v>
      </c>
      <c r="L173" s="5">
        <f t="shared" si="33"/>
        <v>631.61</v>
      </c>
      <c r="M173" s="24">
        <f>G173*75/G182</f>
        <v>33.228653564191696</v>
      </c>
      <c r="N173" s="24">
        <f>L173*75/L182</f>
        <v>30.126207541290125</v>
      </c>
    </row>
    <row r="174" spans="2:14" ht="16.5" x14ac:dyDescent="0.25">
      <c r="B174" s="50" t="s">
        <v>17</v>
      </c>
      <c r="C174" s="50"/>
      <c r="D174" s="50"/>
      <c r="E174" s="50"/>
      <c r="F174" s="50"/>
      <c r="G174" s="50"/>
      <c r="H174" s="50"/>
      <c r="I174" s="50"/>
      <c r="J174" s="50"/>
      <c r="K174" s="50"/>
      <c r="L174" s="50"/>
    </row>
    <row r="175" spans="2:14" x14ac:dyDescent="0.25">
      <c r="B175" s="13" t="s">
        <v>48</v>
      </c>
      <c r="C175" s="47"/>
      <c r="D175" s="11"/>
      <c r="E175" s="11"/>
      <c r="F175" s="11"/>
      <c r="G175" s="11"/>
      <c r="H175" s="47">
        <v>50</v>
      </c>
      <c r="I175" s="11">
        <v>5.7</v>
      </c>
      <c r="J175" s="11">
        <v>10.77</v>
      </c>
      <c r="K175" s="11">
        <v>0.68</v>
      </c>
      <c r="L175" s="11">
        <v>87.83</v>
      </c>
    </row>
    <row r="176" spans="2:14" x14ac:dyDescent="0.25">
      <c r="B176" s="14" t="s">
        <v>50</v>
      </c>
      <c r="C176" s="43"/>
      <c r="D176" s="4"/>
      <c r="E176" s="4"/>
      <c r="F176" s="4"/>
      <c r="G176" s="4"/>
      <c r="H176" s="45">
        <v>120</v>
      </c>
      <c r="I176" s="21">
        <v>6.21</v>
      </c>
      <c r="J176" s="4">
        <v>3.57</v>
      </c>
      <c r="K176" s="4">
        <v>24.65</v>
      </c>
      <c r="L176" s="4">
        <v>170.24</v>
      </c>
    </row>
    <row r="177" spans="2:14" x14ac:dyDescent="0.25">
      <c r="B177" s="14" t="s">
        <v>103</v>
      </c>
      <c r="C177" s="43">
        <v>110</v>
      </c>
      <c r="D177" s="4">
        <v>7.6</v>
      </c>
      <c r="E177" s="4">
        <v>8.32</v>
      </c>
      <c r="F177" s="4">
        <v>33.72</v>
      </c>
      <c r="G177" s="4">
        <v>156.97</v>
      </c>
      <c r="H177" s="45"/>
      <c r="I177" s="32"/>
      <c r="J177" s="4"/>
      <c r="K177" s="4"/>
      <c r="L177" s="4"/>
    </row>
    <row r="178" spans="2:14" x14ac:dyDescent="0.25">
      <c r="B178" s="13" t="s">
        <v>14</v>
      </c>
      <c r="C178" s="43">
        <v>150</v>
      </c>
      <c r="D178" s="4">
        <v>0.45</v>
      </c>
      <c r="E178" s="4"/>
      <c r="F178" s="4">
        <v>26.5</v>
      </c>
      <c r="G178" s="4">
        <v>67.5</v>
      </c>
      <c r="H178" s="45">
        <v>200</v>
      </c>
      <c r="I178" s="4">
        <v>0.6</v>
      </c>
      <c r="J178" s="4"/>
      <c r="K178" s="4">
        <v>22</v>
      </c>
      <c r="L178" s="4">
        <v>90</v>
      </c>
    </row>
    <row r="179" spans="2:14" x14ac:dyDescent="0.25">
      <c r="B179" s="14" t="s">
        <v>19</v>
      </c>
      <c r="C179" s="43">
        <v>20</v>
      </c>
      <c r="D179" s="21">
        <v>2.08</v>
      </c>
      <c r="E179" s="21">
        <v>0.68</v>
      </c>
      <c r="F179" s="21">
        <v>9.9</v>
      </c>
      <c r="G179" s="21">
        <v>54</v>
      </c>
      <c r="H179" s="45">
        <v>40</v>
      </c>
      <c r="I179" s="21">
        <v>4.16</v>
      </c>
      <c r="J179" s="21">
        <v>1.36</v>
      </c>
      <c r="K179" s="21">
        <v>19.8</v>
      </c>
      <c r="L179" s="21">
        <v>108</v>
      </c>
    </row>
    <row r="180" spans="2:14" x14ac:dyDescent="0.25">
      <c r="B180" s="14" t="s">
        <v>121</v>
      </c>
      <c r="C180" s="45">
        <v>100</v>
      </c>
      <c r="D180" s="4">
        <v>0.4</v>
      </c>
      <c r="E180" s="4">
        <v>0.3</v>
      </c>
      <c r="F180" s="4">
        <v>10.3</v>
      </c>
      <c r="G180" s="4">
        <v>47</v>
      </c>
      <c r="H180" s="43">
        <v>140</v>
      </c>
      <c r="I180" s="4">
        <v>0.56000000000000005</v>
      </c>
      <c r="J180" s="4">
        <v>0.42</v>
      </c>
      <c r="K180" s="4">
        <v>14.42</v>
      </c>
      <c r="L180" s="4">
        <v>65.8</v>
      </c>
    </row>
    <row r="181" spans="2:14" x14ac:dyDescent="0.25">
      <c r="B181" s="16" t="s">
        <v>10</v>
      </c>
      <c r="C181" s="44">
        <v>0.2</v>
      </c>
      <c r="D181" s="5">
        <f>D175+D176+D178+D179+D177+D180</f>
        <v>10.53</v>
      </c>
      <c r="E181" s="5">
        <f t="shared" ref="E181:G181" si="34">E175+E176+E178+E179+E177+E180</f>
        <v>9.3000000000000007</v>
      </c>
      <c r="F181" s="5">
        <f t="shared" si="34"/>
        <v>80.42</v>
      </c>
      <c r="G181" s="5">
        <f t="shared" si="34"/>
        <v>325.47000000000003</v>
      </c>
      <c r="H181" s="44">
        <v>0.25</v>
      </c>
      <c r="I181" s="5">
        <f t="shared" ref="I181:L181" si="35">I175+I176+I178+I179+I177+I180</f>
        <v>17.23</v>
      </c>
      <c r="J181" s="5">
        <f t="shared" si="35"/>
        <v>16.12</v>
      </c>
      <c r="K181" s="5">
        <f t="shared" si="35"/>
        <v>81.55</v>
      </c>
      <c r="L181" s="5">
        <f t="shared" si="35"/>
        <v>521.87</v>
      </c>
      <c r="M181" s="24">
        <f>G181*75/G182</f>
        <v>20.106958699197712</v>
      </c>
      <c r="N181" s="24">
        <f>L181*75/L182</f>
        <v>24.891885704110255</v>
      </c>
    </row>
    <row r="182" spans="2:14" x14ac:dyDescent="0.25">
      <c r="B182" s="16" t="s">
        <v>21</v>
      </c>
      <c r="C182" s="44">
        <v>0.75</v>
      </c>
      <c r="D182" s="5">
        <f>D167+D173+D181</f>
        <v>37.54</v>
      </c>
      <c r="E182" s="5">
        <f>E167+E173+E181</f>
        <v>46.769999999999996</v>
      </c>
      <c r="F182" s="5">
        <f>F167+F173+F181</f>
        <v>175.22</v>
      </c>
      <c r="G182" s="5">
        <f>G167+G173+G181</f>
        <v>1214.02</v>
      </c>
      <c r="H182" s="44">
        <v>0.75</v>
      </c>
      <c r="I182" s="38">
        <f t="shared" ref="I182:N182" si="36">I167+I173+I181</f>
        <v>49.710000000000008</v>
      </c>
      <c r="J182" s="5">
        <f t="shared" si="36"/>
        <v>59.489999999999995</v>
      </c>
      <c r="K182" s="5">
        <f t="shared" si="36"/>
        <v>203.04000000000002</v>
      </c>
      <c r="L182" s="5">
        <f t="shared" si="36"/>
        <v>1572.4099999999999</v>
      </c>
      <c r="M182" s="5">
        <f t="shared" si="36"/>
        <v>75</v>
      </c>
      <c r="N182" s="5">
        <f t="shared" si="36"/>
        <v>75</v>
      </c>
    </row>
    <row r="184" spans="2:14" x14ac:dyDescent="0.25">
      <c r="B184" s="39"/>
      <c r="C184" s="40"/>
      <c r="D184" s="41"/>
      <c r="E184" s="41"/>
      <c r="F184" s="41"/>
      <c r="G184" s="41"/>
      <c r="H184" s="28"/>
      <c r="I184" s="41"/>
      <c r="J184" s="41"/>
      <c r="K184" s="41"/>
      <c r="L184" s="41"/>
    </row>
    <row r="185" spans="2:14" x14ac:dyDescent="0.25">
      <c r="B185" s="39"/>
      <c r="C185" s="40"/>
      <c r="D185" s="41"/>
      <c r="E185" s="41"/>
      <c r="F185" s="41"/>
      <c r="G185" s="41"/>
      <c r="H185" s="28"/>
      <c r="I185" s="41"/>
      <c r="J185" s="41"/>
      <c r="K185" s="41"/>
      <c r="L185" s="41"/>
    </row>
    <row r="186" spans="2:14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2:14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99" spans="2:14" ht="18.75" x14ac:dyDescent="0.3">
      <c r="B199" s="51" t="s">
        <v>53</v>
      </c>
      <c r="C199" s="51"/>
      <c r="D199" s="51"/>
      <c r="E199" s="51"/>
      <c r="F199" s="51"/>
      <c r="G199" s="51"/>
      <c r="H199" s="51"/>
      <c r="I199" s="51"/>
      <c r="J199" s="51"/>
      <c r="K199" s="51"/>
      <c r="L199" s="51"/>
    </row>
    <row r="200" spans="2:14" ht="18.75" x14ac:dyDescent="0.3">
      <c r="B200" s="51" t="s">
        <v>57</v>
      </c>
      <c r="C200" s="51"/>
      <c r="D200" s="51"/>
      <c r="E200" s="51"/>
      <c r="F200" s="51"/>
      <c r="G200" s="51"/>
      <c r="H200" s="51"/>
      <c r="I200" s="51"/>
      <c r="J200" s="51"/>
      <c r="K200" s="51"/>
      <c r="L200" s="51"/>
    </row>
    <row r="201" spans="2:14" x14ac:dyDescent="0.25">
      <c r="B201" s="52" t="s">
        <v>0</v>
      </c>
      <c r="C201" s="53" t="s">
        <v>5</v>
      </c>
      <c r="D201" s="53"/>
      <c r="E201" s="53"/>
      <c r="F201" s="53"/>
      <c r="G201" s="53"/>
      <c r="H201" s="53" t="s">
        <v>6</v>
      </c>
      <c r="I201" s="53"/>
      <c r="J201" s="53"/>
      <c r="K201" s="53"/>
      <c r="L201" s="53"/>
    </row>
    <row r="202" spans="2:14" x14ac:dyDescent="0.25">
      <c r="B202" s="52"/>
      <c r="C202" s="43" t="s">
        <v>1</v>
      </c>
      <c r="D202" s="21" t="s">
        <v>2</v>
      </c>
      <c r="E202" s="21" t="s">
        <v>3</v>
      </c>
      <c r="F202" s="21" t="s">
        <v>4</v>
      </c>
      <c r="G202" s="2" t="s">
        <v>7</v>
      </c>
      <c r="H202" s="45" t="s">
        <v>1</v>
      </c>
      <c r="I202" s="21" t="s">
        <v>2</v>
      </c>
      <c r="J202" s="21" t="s">
        <v>3</v>
      </c>
      <c r="K202" s="21" t="s">
        <v>4</v>
      </c>
      <c r="L202" s="21" t="s">
        <v>7</v>
      </c>
    </row>
    <row r="203" spans="2:14" ht="16.5" x14ac:dyDescent="0.25">
      <c r="B203" s="54" t="s">
        <v>11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54"/>
    </row>
    <row r="204" spans="2:14" x14ac:dyDescent="0.25">
      <c r="B204" s="15" t="s">
        <v>24</v>
      </c>
      <c r="C204" s="43">
        <v>130</v>
      </c>
      <c r="D204" s="21">
        <v>4.74</v>
      </c>
      <c r="E204" s="21">
        <v>4.68</v>
      </c>
      <c r="F204" s="21">
        <v>21.49</v>
      </c>
      <c r="G204" s="21">
        <v>189.5</v>
      </c>
      <c r="H204" s="45">
        <v>140</v>
      </c>
      <c r="I204" s="21">
        <v>5.0999999999999996</v>
      </c>
      <c r="J204" s="3">
        <v>5</v>
      </c>
      <c r="K204" s="21">
        <v>23.07</v>
      </c>
      <c r="L204" s="21">
        <v>199.71</v>
      </c>
    </row>
    <row r="205" spans="2:14" x14ac:dyDescent="0.25">
      <c r="B205" s="14" t="s">
        <v>25</v>
      </c>
      <c r="C205" s="43">
        <v>150</v>
      </c>
      <c r="D205" s="21">
        <v>2.36</v>
      </c>
      <c r="E205" s="21">
        <v>1.99</v>
      </c>
      <c r="F205" s="21">
        <v>10.19</v>
      </c>
      <c r="G205" s="21">
        <v>69.13</v>
      </c>
      <c r="H205" s="45">
        <v>200</v>
      </c>
      <c r="I205" s="21">
        <v>3.15</v>
      </c>
      <c r="J205" s="21">
        <v>2.65</v>
      </c>
      <c r="K205" s="4">
        <v>13.27</v>
      </c>
      <c r="L205" s="21">
        <v>91.02</v>
      </c>
    </row>
    <row r="206" spans="2:14" x14ac:dyDescent="0.25">
      <c r="B206" s="14" t="s">
        <v>13</v>
      </c>
      <c r="C206" s="45">
        <v>20</v>
      </c>
      <c r="D206" s="21">
        <v>0.16</v>
      </c>
      <c r="E206" s="21">
        <v>0.02</v>
      </c>
      <c r="F206" s="21">
        <v>15.96</v>
      </c>
      <c r="G206" s="21">
        <v>104.7</v>
      </c>
      <c r="H206" s="45">
        <v>40</v>
      </c>
      <c r="I206" s="21">
        <v>0.32</v>
      </c>
      <c r="J206" s="21">
        <v>0.04</v>
      </c>
      <c r="K206" s="21">
        <v>31.92</v>
      </c>
      <c r="L206" s="21">
        <v>209.4</v>
      </c>
    </row>
    <row r="207" spans="2:14" x14ac:dyDescent="0.25">
      <c r="B207" s="16" t="s">
        <v>10</v>
      </c>
      <c r="C207" s="44">
        <v>0.23</v>
      </c>
      <c r="D207" s="1">
        <f>D204+D205+D206</f>
        <v>7.26</v>
      </c>
      <c r="E207" s="1">
        <f t="shared" ref="E207:G207" si="37">E204+E205+E206</f>
        <v>6.6899999999999995</v>
      </c>
      <c r="F207" s="1">
        <f t="shared" si="37"/>
        <v>47.64</v>
      </c>
      <c r="G207" s="1">
        <f t="shared" si="37"/>
        <v>363.33</v>
      </c>
      <c r="H207" s="44">
        <v>0.23</v>
      </c>
      <c r="I207" s="1">
        <f>I204+I205+I206</f>
        <v>8.57</v>
      </c>
      <c r="J207" s="1">
        <f t="shared" ref="J207:L207" si="38">J204+J205+J206</f>
        <v>7.69</v>
      </c>
      <c r="K207" s="1">
        <f t="shared" si="38"/>
        <v>68.260000000000005</v>
      </c>
      <c r="L207" s="1">
        <f t="shared" si="38"/>
        <v>500.13</v>
      </c>
      <c r="M207" s="24">
        <f>G207*75/G226</f>
        <v>22.525108493490389</v>
      </c>
      <c r="N207" s="24">
        <f>L207*75/L226</f>
        <v>23.072785250050131</v>
      </c>
    </row>
    <row r="208" spans="2:14" ht="16.5" x14ac:dyDescent="0.25">
      <c r="B208" s="50" t="s">
        <v>12</v>
      </c>
      <c r="C208" s="50"/>
      <c r="D208" s="50"/>
      <c r="E208" s="50"/>
      <c r="F208" s="50"/>
      <c r="G208" s="50"/>
      <c r="H208" s="50"/>
      <c r="I208" s="50"/>
      <c r="J208" s="50"/>
      <c r="K208" s="50"/>
      <c r="L208" s="50"/>
    </row>
    <row r="209" spans="2:14" x14ac:dyDescent="0.25">
      <c r="B209" s="13" t="s">
        <v>77</v>
      </c>
      <c r="C209" s="43">
        <v>40</v>
      </c>
      <c r="D209" s="37">
        <v>0.75</v>
      </c>
      <c r="E209" s="4">
        <v>4.08</v>
      </c>
      <c r="F209" s="4">
        <v>6.07</v>
      </c>
      <c r="G209" s="4">
        <v>97.06</v>
      </c>
      <c r="H209" s="45">
        <v>50</v>
      </c>
      <c r="I209" s="37">
        <v>1.59</v>
      </c>
      <c r="J209" s="4">
        <v>5.0999999999999996</v>
      </c>
      <c r="K209" s="4">
        <v>7.1</v>
      </c>
      <c r="L209" s="4">
        <v>121.32</v>
      </c>
    </row>
    <row r="210" spans="2:14" x14ac:dyDescent="0.25">
      <c r="B210" s="34" t="s">
        <v>70</v>
      </c>
      <c r="C210" s="43">
        <v>150</v>
      </c>
      <c r="D210" s="4">
        <v>1.21</v>
      </c>
      <c r="E210" s="4">
        <v>6.18</v>
      </c>
      <c r="F210" s="4">
        <v>10.83</v>
      </c>
      <c r="G210" s="4">
        <v>72.5</v>
      </c>
      <c r="H210" s="45"/>
      <c r="I210" s="4"/>
      <c r="J210" s="4"/>
      <c r="K210" s="4"/>
      <c r="L210" s="4"/>
    </row>
    <row r="211" spans="2:14" x14ac:dyDescent="0.25">
      <c r="B211" s="34" t="s">
        <v>105</v>
      </c>
      <c r="C211" s="43"/>
      <c r="D211" s="4"/>
      <c r="E211" s="4"/>
      <c r="F211" s="4"/>
      <c r="G211" s="4"/>
      <c r="H211" s="45">
        <v>200</v>
      </c>
      <c r="I211" s="4">
        <v>1.62</v>
      </c>
      <c r="J211" s="4">
        <v>1.57</v>
      </c>
      <c r="K211" s="4">
        <v>14.43</v>
      </c>
      <c r="L211" s="4">
        <v>80.680000000000007</v>
      </c>
    </row>
    <row r="212" spans="2:14" x14ac:dyDescent="0.25">
      <c r="B212" s="13" t="s">
        <v>15</v>
      </c>
      <c r="C212" s="43"/>
      <c r="D212" s="4"/>
      <c r="E212" s="4"/>
      <c r="F212" s="4"/>
      <c r="G212" s="4"/>
      <c r="H212" s="45">
        <v>15</v>
      </c>
      <c r="I212" s="4">
        <v>4.3</v>
      </c>
      <c r="J212" s="4">
        <v>1.37</v>
      </c>
      <c r="K212" s="4">
        <v>0.05</v>
      </c>
      <c r="L212" s="4">
        <v>30.31</v>
      </c>
    </row>
    <row r="213" spans="2:14" x14ac:dyDescent="0.25">
      <c r="B213" s="14" t="s">
        <v>104</v>
      </c>
      <c r="C213" s="43">
        <v>50</v>
      </c>
      <c r="D213" s="4">
        <v>10.15</v>
      </c>
      <c r="E213" s="4">
        <v>14.15</v>
      </c>
      <c r="F213" s="4">
        <v>18.059999999999999</v>
      </c>
      <c r="G213" s="4">
        <v>189.92</v>
      </c>
      <c r="H213" s="45">
        <v>60</v>
      </c>
      <c r="I213" s="21">
        <v>12.18</v>
      </c>
      <c r="J213" s="21">
        <v>16.98</v>
      </c>
      <c r="K213" s="21">
        <v>21.67</v>
      </c>
      <c r="L213" s="21">
        <v>213.904</v>
      </c>
    </row>
    <row r="214" spans="2:14" x14ac:dyDescent="0.25">
      <c r="B214" s="34" t="s">
        <v>106</v>
      </c>
      <c r="C214" s="43">
        <v>100</v>
      </c>
      <c r="D214" s="4">
        <v>1.1000000000000001</v>
      </c>
      <c r="E214" s="4">
        <v>4.01</v>
      </c>
      <c r="F214" s="4">
        <v>3.55</v>
      </c>
      <c r="G214" s="4">
        <v>62.89</v>
      </c>
      <c r="H214" s="45">
        <v>130</v>
      </c>
      <c r="I214" s="4">
        <v>1.43</v>
      </c>
      <c r="J214" s="4">
        <v>4.88</v>
      </c>
      <c r="K214" s="4">
        <v>4.66</v>
      </c>
      <c r="L214" s="4">
        <v>81.55</v>
      </c>
    </row>
    <row r="215" spans="2:14" x14ac:dyDescent="0.25">
      <c r="B215" s="14" t="s">
        <v>107</v>
      </c>
      <c r="C215" s="43">
        <v>130</v>
      </c>
      <c r="D215" s="4">
        <v>0.34</v>
      </c>
      <c r="E215" s="4">
        <v>7.0000000000000007E-2</v>
      </c>
      <c r="F215" s="4">
        <v>14.17</v>
      </c>
      <c r="G215" s="4">
        <v>56.7</v>
      </c>
      <c r="H215" s="45">
        <v>200</v>
      </c>
      <c r="I215" s="4">
        <v>0.76</v>
      </c>
      <c r="J215" s="4">
        <v>0.11</v>
      </c>
      <c r="K215" s="4">
        <v>23.07</v>
      </c>
      <c r="L215" s="4">
        <v>90.09</v>
      </c>
    </row>
    <row r="216" spans="2:14" x14ac:dyDescent="0.25">
      <c r="B216" s="14" t="s">
        <v>16</v>
      </c>
      <c r="C216" s="43">
        <v>30</v>
      </c>
      <c r="D216" s="4">
        <v>1.98</v>
      </c>
      <c r="E216" s="4">
        <v>0.36</v>
      </c>
      <c r="F216" s="4">
        <v>10.02</v>
      </c>
      <c r="G216" s="4">
        <v>52.2</v>
      </c>
      <c r="H216" s="45">
        <v>40</v>
      </c>
      <c r="I216" s="4">
        <v>2.64</v>
      </c>
      <c r="J216" s="4">
        <v>0.48</v>
      </c>
      <c r="K216" s="4">
        <v>13.36</v>
      </c>
      <c r="L216" s="4">
        <v>69.599999999999994</v>
      </c>
    </row>
    <row r="217" spans="2:14" x14ac:dyDescent="0.25">
      <c r="B217" s="16" t="s">
        <v>10</v>
      </c>
      <c r="C217" s="44">
        <v>0.33</v>
      </c>
      <c r="D217" s="5">
        <f>D209+D210+D212+D213+D214+D215+D216+D211</f>
        <v>15.53</v>
      </c>
      <c r="E217" s="5">
        <f>E209+E210+E212+E213+E214+E215+E216+E211</f>
        <v>28.85</v>
      </c>
      <c r="F217" s="5">
        <f>F209+F210+F212+F213+F214+F215+F216+F211</f>
        <v>62.699999999999989</v>
      </c>
      <c r="G217" s="5">
        <f>G209+G210+G212+G213+G214+G215+G216+G211</f>
        <v>531.27</v>
      </c>
      <c r="H217" s="44">
        <v>0.32</v>
      </c>
      <c r="I217" s="5">
        <f>I209+I210+I212+I213+I214+I215+I216+I211</f>
        <v>24.520000000000003</v>
      </c>
      <c r="J217" s="5">
        <f>J209+J210+J212+J213+J214+J215+J216+J211</f>
        <v>30.49</v>
      </c>
      <c r="K217" s="5">
        <f>K209+K210+K212+K213+K214+K215+K216+K211</f>
        <v>84.34</v>
      </c>
      <c r="L217" s="5">
        <f>L209+L210+L212+L213+L214+L215+L216+L211</f>
        <v>687.45399999999995</v>
      </c>
      <c r="M217" s="24">
        <f>G217*75/G226</f>
        <v>32.93676379417235</v>
      </c>
      <c r="N217" s="24">
        <f>L217*75/L226</f>
        <v>31.714711197664531</v>
      </c>
    </row>
    <row r="218" spans="2:14" ht="16.5" x14ac:dyDescent="0.25">
      <c r="B218" s="50" t="s">
        <v>17</v>
      </c>
      <c r="C218" s="50"/>
      <c r="D218" s="50"/>
      <c r="E218" s="50"/>
      <c r="F218" s="50"/>
      <c r="G218" s="50"/>
      <c r="H218" s="50"/>
      <c r="I218" s="50"/>
      <c r="J218" s="50"/>
      <c r="K218" s="50"/>
      <c r="L218" s="50"/>
    </row>
    <row r="219" spans="2:14" x14ac:dyDescent="0.25">
      <c r="B219" s="14" t="s">
        <v>18</v>
      </c>
      <c r="C219" s="43">
        <v>100</v>
      </c>
      <c r="D219" s="4">
        <v>9.86</v>
      </c>
      <c r="E219" s="4">
        <v>10.5</v>
      </c>
      <c r="F219" s="4">
        <v>26.6</v>
      </c>
      <c r="G219" s="4">
        <v>115.85</v>
      </c>
      <c r="H219" s="45"/>
      <c r="I219" s="4"/>
      <c r="J219" s="4"/>
      <c r="K219" s="4"/>
      <c r="L219" s="4"/>
    </row>
    <row r="220" spans="2:14" x14ac:dyDescent="0.25">
      <c r="B220" s="14" t="s">
        <v>20</v>
      </c>
      <c r="C220" s="43"/>
      <c r="D220" s="21"/>
      <c r="E220" s="21"/>
      <c r="F220" s="21"/>
      <c r="G220" s="21"/>
      <c r="H220" s="45">
        <v>130</v>
      </c>
      <c r="I220" s="21">
        <v>10.71</v>
      </c>
      <c r="J220" s="21">
        <v>10.59</v>
      </c>
      <c r="K220" s="21">
        <v>22.72</v>
      </c>
      <c r="L220" s="21">
        <v>137.33000000000001</v>
      </c>
    </row>
    <row r="221" spans="2:14" x14ac:dyDescent="0.25">
      <c r="B221" s="14" t="s">
        <v>82</v>
      </c>
      <c r="C221" s="43">
        <v>150</v>
      </c>
      <c r="D221" s="21">
        <v>0.45</v>
      </c>
      <c r="E221" s="21"/>
      <c r="F221" s="21">
        <v>16.5</v>
      </c>
      <c r="G221" s="21">
        <v>67.5</v>
      </c>
      <c r="H221" s="45">
        <v>200</v>
      </c>
      <c r="I221" s="21">
        <v>0.6</v>
      </c>
      <c r="J221" s="21"/>
      <c r="K221" s="21">
        <v>22</v>
      </c>
      <c r="L221" s="21">
        <v>90</v>
      </c>
    </row>
    <row r="222" spans="2:14" x14ac:dyDescent="0.25">
      <c r="B222" s="14" t="s">
        <v>19</v>
      </c>
      <c r="C222" s="43">
        <v>20</v>
      </c>
      <c r="D222" s="21">
        <v>2.08</v>
      </c>
      <c r="E222" s="21">
        <v>0.68</v>
      </c>
      <c r="F222" s="21">
        <v>9.9</v>
      </c>
      <c r="G222" s="21">
        <v>54</v>
      </c>
      <c r="H222" s="45">
        <v>30</v>
      </c>
      <c r="I222" s="21">
        <v>3.12</v>
      </c>
      <c r="J222" s="21">
        <v>1.02</v>
      </c>
      <c r="K222" s="21">
        <v>14.85</v>
      </c>
      <c r="L222" s="21">
        <v>81</v>
      </c>
    </row>
    <row r="223" spans="2:14" x14ac:dyDescent="0.25">
      <c r="B223" s="14" t="s">
        <v>16</v>
      </c>
      <c r="C223" s="43">
        <v>20</v>
      </c>
      <c r="D223" s="21">
        <v>1.32</v>
      </c>
      <c r="E223" s="21">
        <v>0.24</v>
      </c>
      <c r="F223" s="21">
        <v>6.68</v>
      </c>
      <c r="G223" s="21">
        <v>34.799999999999997</v>
      </c>
      <c r="H223" s="45">
        <v>40</v>
      </c>
      <c r="I223" s="21">
        <v>2.64</v>
      </c>
      <c r="J223" s="21">
        <v>0.48</v>
      </c>
      <c r="K223" s="21">
        <v>13.36</v>
      </c>
      <c r="L223" s="21">
        <v>69.599999999999994</v>
      </c>
    </row>
    <row r="224" spans="2:14" x14ac:dyDescent="0.25">
      <c r="B224" s="14" t="s">
        <v>122</v>
      </c>
      <c r="C224" s="43">
        <v>100</v>
      </c>
      <c r="D224" s="35">
        <v>0.9</v>
      </c>
      <c r="E224" s="35">
        <v>0.2</v>
      </c>
      <c r="F224" s="35">
        <v>8.1</v>
      </c>
      <c r="G224" s="35">
        <v>43</v>
      </c>
      <c r="H224" s="45">
        <v>140</v>
      </c>
      <c r="I224" s="35">
        <v>1.26</v>
      </c>
      <c r="J224" s="35">
        <v>0.28000000000000003</v>
      </c>
      <c r="K224" s="35">
        <v>11.34</v>
      </c>
      <c r="L224" s="35">
        <v>60.2</v>
      </c>
    </row>
    <row r="225" spans="2:14" x14ac:dyDescent="0.25">
      <c r="B225" s="16" t="s">
        <v>10</v>
      </c>
      <c r="C225" s="44">
        <v>0.2</v>
      </c>
      <c r="D225" s="5">
        <f>D219+D220+D221+D222+D223+D224</f>
        <v>14.61</v>
      </c>
      <c r="E225" s="5">
        <f t="shared" ref="E225:G225" si="39">E219+E220+E221+E222+E223+E224</f>
        <v>11.62</v>
      </c>
      <c r="F225" s="5">
        <f t="shared" si="39"/>
        <v>67.78</v>
      </c>
      <c r="G225" s="5">
        <f t="shared" si="39"/>
        <v>315.14999999999998</v>
      </c>
      <c r="H225" s="44">
        <v>0.2</v>
      </c>
      <c r="I225" s="5">
        <f>I219+I220+I221+I222+I223+I224</f>
        <v>18.330000000000002</v>
      </c>
      <c r="J225" s="5">
        <f t="shared" ref="J225:L225" si="40">J219+J220+J221+J222+J223+J224</f>
        <v>12.37</v>
      </c>
      <c r="K225" s="5">
        <f t="shared" si="40"/>
        <v>84.27000000000001</v>
      </c>
      <c r="L225" s="5">
        <f t="shared" si="40"/>
        <v>438.13000000000005</v>
      </c>
      <c r="M225" s="24">
        <f>G225*75/G226</f>
        <v>19.538127712337261</v>
      </c>
      <c r="N225" s="24">
        <f>L225*75/L226</f>
        <v>20.212503552285341</v>
      </c>
    </row>
    <row r="226" spans="2:14" x14ac:dyDescent="0.25">
      <c r="B226" s="16" t="s">
        <v>21</v>
      </c>
      <c r="C226" s="44">
        <v>0.75</v>
      </c>
      <c r="D226" s="5">
        <f>D207+D217+D225</f>
        <v>37.4</v>
      </c>
      <c r="E226" s="5">
        <f>E207+E217+E225</f>
        <v>47.16</v>
      </c>
      <c r="F226" s="5">
        <f>F207+F217+F225</f>
        <v>178.12</v>
      </c>
      <c r="G226" s="5">
        <f>G207+G217+G225</f>
        <v>1209.75</v>
      </c>
      <c r="H226" s="44">
        <v>0.75</v>
      </c>
      <c r="I226" s="5">
        <f t="shared" ref="I226:N226" si="41">I207+I217+I225</f>
        <v>51.42</v>
      </c>
      <c r="J226" s="5">
        <f t="shared" si="41"/>
        <v>50.55</v>
      </c>
      <c r="K226" s="5">
        <f t="shared" si="41"/>
        <v>236.87000000000003</v>
      </c>
      <c r="L226" s="5">
        <f t="shared" si="41"/>
        <v>1625.7139999999999</v>
      </c>
      <c r="M226" s="5">
        <f t="shared" si="41"/>
        <v>75</v>
      </c>
      <c r="N226" s="5">
        <f t="shared" si="41"/>
        <v>75</v>
      </c>
    </row>
    <row r="228" spans="2:14" x14ac:dyDescent="0.25">
      <c r="B228" s="40"/>
      <c r="C228" s="40"/>
      <c r="D228" s="41"/>
      <c r="E228" s="41"/>
      <c r="F228" s="41"/>
      <c r="G228" s="41"/>
      <c r="H228" s="28"/>
      <c r="I228" s="41"/>
      <c r="J228" s="41"/>
      <c r="K228" s="41"/>
      <c r="L228" s="41"/>
    </row>
    <row r="229" spans="2:14" x14ac:dyDescent="0.25">
      <c r="B229" s="40"/>
      <c r="C229" s="40"/>
      <c r="D229" s="41"/>
      <c r="E229" s="41"/>
      <c r="F229" s="41"/>
      <c r="G229" s="41"/>
      <c r="H229" s="28"/>
      <c r="I229" s="41"/>
      <c r="J229" s="41"/>
      <c r="K229" s="41"/>
      <c r="L229" s="41"/>
    </row>
    <row r="230" spans="2:14" x14ac:dyDescent="0.25">
      <c r="B230" s="40"/>
      <c r="C230" s="40"/>
      <c r="D230" s="41"/>
      <c r="E230" s="41"/>
      <c r="F230" s="41"/>
      <c r="G230" s="41"/>
      <c r="H230" s="28"/>
      <c r="I230" s="41"/>
      <c r="J230" s="41"/>
      <c r="K230" s="41"/>
      <c r="L230" s="41"/>
    </row>
    <row r="231" spans="2:14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2:14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2:14" x14ac:dyDescent="0.25">
      <c r="D233" s="36"/>
      <c r="E233" s="36"/>
      <c r="F233" s="36"/>
      <c r="G233" s="36"/>
    </row>
    <row r="239" spans="2:14" ht="18.75" x14ac:dyDescent="0.3">
      <c r="B239" s="51" t="s">
        <v>54</v>
      </c>
      <c r="C239" s="51"/>
      <c r="D239" s="51"/>
      <c r="E239" s="51"/>
      <c r="F239" s="51"/>
      <c r="G239" s="51"/>
      <c r="H239" s="51"/>
      <c r="I239" s="51"/>
      <c r="J239" s="51"/>
      <c r="K239" s="51"/>
      <c r="L239" s="51"/>
    </row>
    <row r="240" spans="2:14" ht="18.75" x14ac:dyDescent="0.3">
      <c r="B240" s="51" t="s">
        <v>57</v>
      </c>
      <c r="C240" s="51"/>
      <c r="D240" s="51"/>
      <c r="E240" s="51"/>
      <c r="F240" s="51"/>
      <c r="G240" s="51"/>
      <c r="H240" s="51"/>
      <c r="I240" s="51"/>
      <c r="J240" s="51"/>
      <c r="K240" s="51"/>
      <c r="L240" s="51"/>
    </row>
    <row r="241" spans="2:14" x14ac:dyDescent="0.25">
      <c r="B241" s="52" t="s">
        <v>0</v>
      </c>
      <c r="C241" s="53" t="s">
        <v>5</v>
      </c>
      <c r="D241" s="53"/>
      <c r="E241" s="53"/>
      <c r="F241" s="53"/>
      <c r="G241" s="53"/>
      <c r="H241" s="53" t="s">
        <v>6</v>
      </c>
      <c r="I241" s="53"/>
      <c r="J241" s="53"/>
      <c r="K241" s="53"/>
      <c r="L241" s="53"/>
    </row>
    <row r="242" spans="2:14" x14ac:dyDescent="0.25">
      <c r="B242" s="52"/>
      <c r="C242" s="43" t="s">
        <v>1</v>
      </c>
      <c r="D242" s="21" t="s">
        <v>2</v>
      </c>
      <c r="E242" s="21" t="s">
        <v>3</v>
      </c>
      <c r="F242" s="21" t="s">
        <v>4</v>
      </c>
      <c r="G242" s="2" t="s">
        <v>7</v>
      </c>
      <c r="H242" s="45" t="s">
        <v>1</v>
      </c>
      <c r="I242" s="21" t="s">
        <v>2</v>
      </c>
      <c r="J242" s="21" t="s">
        <v>3</v>
      </c>
      <c r="K242" s="21" t="s">
        <v>4</v>
      </c>
      <c r="L242" s="21" t="s">
        <v>7</v>
      </c>
    </row>
    <row r="243" spans="2:14" ht="16.5" x14ac:dyDescent="0.25">
      <c r="B243" s="54" t="s">
        <v>11</v>
      </c>
      <c r="C243" s="54"/>
      <c r="D243" s="54"/>
      <c r="E243" s="54"/>
      <c r="F243" s="54"/>
      <c r="G243" s="54"/>
      <c r="H243" s="54"/>
      <c r="I243" s="54"/>
      <c r="J243" s="54"/>
      <c r="K243" s="54"/>
      <c r="L243" s="54"/>
    </row>
    <row r="244" spans="2:14" x14ac:dyDescent="0.25">
      <c r="B244" s="15" t="s">
        <v>8</v>
      </c>
      <c r="C244" s="43">
        <v>130</v>
      </c>
      <c r="D244" s="21">
        <v>6.45</v>
      </c>
      <c r="E244" s="21">
        <v>7.62</v>
      </c>
      <c r="F244" s="21">
        <v>23.7</v>
      </c>
      <c r="G244" s="21">
        <v>210.94</v>
      </c>
      <c r="H244" s="45">
        <v>140</v>
      </c>
      <c r="I244" s="21">
        <v>7.29</v>
      </c>
      <c r="J244" s="21">
        <v>8.49</v>
      </c>
      <c r="K244" s="21">
        <v>25.93</v>
      </c>
      <c r="L244" s="21">
        <v>226.39</v>
      </c>
    </row>
    <row r="245" spans="2:14" x14ac:dyDescent="0.25">
      <c r="B245" s="14" t="s">
        <v>29</v>
      </c>
      <c r="C245" s="43">
        <v>150</v>
      </c>
      <c r="D245" s="11">
        <v>3.13</v>
      </c>
      <c r="E245" s="11">
        <v>2.31</v>
      </c>
      <c r="F245" s="21">
        <v>14.56</v>
      </c>
      <c r="G245" s="21">
        <v>97.41</v>
      </c>
      <c r="H245" s="45">
        <v>200</v>
      </c>
      <c r="I245" s="11">
        <v>3.36</v>
      </c>
      <c r="J245" s="11">
        <v>2.68</v>
      </c>
      <c r="K245" s="21">
        <v>16.87</v>
      </c>
      <c r="L245" s="21">
        <v>102.36</v>
      </c>
    </row>
    <row r="246" spans="2:14" x14ac:dyDescent="0.25">
      <c r="B246" s="14" t="s">
        <v>35</v>
      </c>
      <c r="C246" s="43">
        <v>40</v>
      </c>
      <c r="D246" s="21">
        <v>2.58</v>
      </c>
      <c r="E246" s="21">
        <v>3.72</v>
      </c>
      <c r="F246" s="21">
        <v>19.73</v>
      </c>
      <c r="G246" s="4">
        <v>111.24</v>
      </c>
      <c r="H246" s="45">
        <v>50</v>
      </c>
      <c r="I246" s="21">
        <v>3.22</v>
      </c>
      <c r="J246" s="21">
        <v>4.6500000000000004</v>
      </c>
      <c r="K246" s="21">
        <v>24.67</v>
      </c>
      <c r="L246" s="21">
        <v>151.55000000000001</v>
      </c>
    </row>
    <row r="247" spans="2:14" x14ac:dyDescent="0.25">
      <c r="B247" s="16" t="s">
        <v>10</v>
      </c>
      <c r="C247" s="44">
        <v>0.23</v>
      </c>
      <c r="D247" s="1">
        <f>D244+D245+D246</f>
        <v>12.16</v>
      </c>
      <c r="E247" s="1">
        <f t="shared" ref="E247:G247" si="42">E244+E245+E246</f>
        <v>13.65</v>
      </c>
      <c r="F247" s="1">
        <f t="shared" si="42"/>
        <v>57.989999999999995</v>
      </c>
      <c r="G247" s="1">
        <f t="shared" si="42"/>
        <v>419.59000000000003</v>
      </c>
      <c r="H247" s="44">
        <v>0.21</v>
      </c>
      <c r="I247" s="1">
        <f>I244+I245+I246</f>
        <v>13.870000000000001</v>
      </c>
      <c r="J247" s="1">
        <f t="shared" ref="J247:L247" si="43">J244+J245+J246</f>
        <v>15.82</v>
      </c>
      <c r="K247" s="1">
        <f t="shared" si="43"/>
        <v>67.47</v>
      </c>
      <c r="L247" s="1">
        <f t="shared" si="43"/>
        <v>480.3</v>
      </c>
      <c r="M247" s="24">
        <f>G247*75/G262</f>
        <v>22.546965007308057</v>
      </c>
      <c r="N247" s="24">
        <f>L247*75/L262</f>
        <v>20.772424530749934</v>
      </c>
    </row>
    <row r="248" spans="2:14" ht="16.5" x14ac:dyDescent="0.25">
      <c r="B248" s="50" t="s">
        <v>12</v>
      </c>
      <c r="C248" s="50"/>
      <c r="D248" s="50"/>
      <c r="E248" s="50"/>
      <c r="F248" s="50"/>
      <c r="G248" s="50"/>
      <c r="H248" s="50"/>
      <c r="I248" s="50"/>
      <c r="J248" s="50"/>
      <c r="K248" s="50"/>
      <c r="L248" s="50"/>
    </row>
    <row r="249" spans="2:14" x14ac:dyDescent="0.25">
      <c r="B249" s="13" t="s">
        <v>87</v>
      </c>
      <c r="C249" s="43">
        <v>30</v>
      </c>
      <c r="D249" s="37">
        <v>2.7</v>
      </c>
      <c r="E249" s="4">
        <v>5.63</v>
      </c>
      <c r="F249" s="4">
        <v>2.46</v>
      </c>
      <c r="G249" s="4">
        <v>94.53</v>
      </c>
      <c r="H249" s="45">
        <v>50</v>
      </c>
      <c r="I249" s="37">
        <v>2.86</v>
      </c>
      <c r="J249" s="4">
        <v>7.28</v>
      </c>
      <c r="K249" s="4">
        <v>3.84</v>
      </c>
      <c r="L249" s="4">
        <v>106.09</v>
      </c>
    </row>
    <row r="250" spans="2:14" ht="15" customHeight="1" x14ac:dyDescent="0.25">
      <c r="B250" s="13" t="s">
        <v>27</v>
      </c>
      <c r="C250" s="43" t="s">
        <v>30</v>
      </c>
      <c r="D250" s="4">
        <v>1.01</v>
      </c>
      <c r="E250" s="4">
        <v>2.9</v>
      </c>
      <c r="F250" s="4">
        <v>11.68</v>
      </c>
      <c r="G250" s="4">
        <v>109.06</v>
      </c>
      <c r="H250" s="46" t="s">
        <v>59</v>
      </c>
      <c r="I250" s="4">
        <v>1.35</v>
      </c>
      <c r="J250" s="4">
        <v>3.86</v>
      </c>
      <c r="K250" s="4">
        <v>15.91</v>
      </c>
      <c r="L250" s="4">
        <v>148.77000000000001</v>
      </c>
    </row>
    <row r="251" spans="2:14" x14ac:dyDescent="0.25">
      <c r="B251" s="14" t="s">
        <v>108</v>
      </c>
      <c r="C251" s="43">
        <v>50</v>
      </c>
      <c r="D251" s="21">
        <v>7.62</v>
      </c>
      <c r="E251" s="4">
        <v>9.3699999999999992</v>
      </c>
      <c r="F251" s="4">
        <v>3.09</v>
      </c>
      <c r="G251" s="4">
        <v>139.93</v>
      </c>
      <c r="H251" s="45">
        <v>60</v>
      </c>
      <c r="I251" s="4">
        <v>9.14</v>
      </c>
      <c r="J251" s="4">
        <v>11.24</v>
      </c>
      <c r="K251" s="4">
        <v>3.7</v>
      </c>
      <c r="L251" s="4">
        <v>155.9</v>
      </c>
    </row>
    <row r="252" spans="2:14" x14ac:dyDescent="0.25">
      <c r="B252" s="14" t="s">
        <v>28</v>
      </c>
      <c r="C252" s="43">
        <v>100</v>
      </c>
      <c r="D252" s="4">
        <v>1.93</v>
      </c>
      <c r="E252" s="4">
        <v>2.74</v>
      </c>
      <c r="F252" s="4">
        <v>15.38</v>
      </c>
      <c r="G252" s="4">
        <v>94.48</v>
      </c>
      <c r="H252" s="45">
        <v>130</v>
      </c>
      <c r="I252" s="4">
        <v>2.5099999999999998</v>
      </c>
      <c r="J252" s="4">
        <v>3.59</v>
      </c>
      <c r="K252" s="4">
        <v>19.88</v>
      </c>
      <c r="L252" s="4">
        <v>123.33</v>
      </c>
    </row>
    <row r="253" spans="2:14" x14ac:dyDescent="0.25">
      <c r="B253" s="14" t="s">
        <v>66</v>
      </c>
      <c r="C253" s="43">
        <v>150</v>
      </c>
      <c r="D253" s="4">
        <v>0.13</v>
      </c>
      <c r="E253" s="4">
        <v>0.03</v>
      </c>
      <c r="F253" s="4">
        <v>14.67</v>
      </c>
      <c r="G253" s="4">
        <v>60.26</v>
      </c>
      <c r="H253" s="45">
        <v>200</v>
      </c>
      <c r="I253" s="4">
        <v>0.18</v>
      </c>
      <c r="J253" s="4">
        <v>0.04</v>
      </c>
      <c r="K253" s="4">
        <v>19.559999999999999</v>
      </c>
      <c r="L253" s="4">
        <v>80.33</v>
      </c>
    </row>
    <row r="254" spans="2:14" x14ac:dyDescent="0.25">
      <c r="B254" s="14" t="s">
        <v>16</v>
      </c>
      <c r="C254" s="43">
        <v>30</v>
      </c>
      <c r="D254" s="4">
        <v>1.98</v>
      </c>
      <c r="E254" s="4">
        <v>0.36</v>
      </c>
      <c r="F254" s="4">
        <v>10.02</v>
      </c>
      <c r="G254" s="4">
        <v>52.2</v>
      </c>
      <c r="H254" s="45">
        <v>40</v>
      </c>
      <c r="I254" s="4">
        <v>2.64</v>
      </c>
      <c r="J254" s="4">
        <v>0.48</v>
      </c>
      <c r="K254" s="4">
        <v>13.36</v>
      </c>
      <c r="L254" s="4">
        <v>69.599999999999994</v>
      </c>
    </row>
    <row r="255" spans="2:14" x14ac:dyDescent="0.25">
      <c r="B255" s="16" t="s">
        <v>10</v>
      </c>
      <c r="C255" s="44">
        <v>0.3</v>
      </c>
      <c r="D255" s="5">
        <f>D249+D250+D251+D252+D253+D254</f>
        <v>15.370000000000001</v>
      </c>
      <c r="E255" s="5">
        <f t="shared" ref="E255:G255" si="44">E249+E250+E251+E252+E253+E254</f>
        <v>21.03</v>
      </c>
      <c r="F255" s="5">
        <f t="shared" si="44"/>
        <v>57.3</v>
      </c>
      <c r="G255" s="5">
        <f t="shared" si="44"/>
        <v>550.46</v>
      </c>
      <c r="H255" s="44">
        <v>0.3</v>
      </c>
      <c r="I255" s="5">
        <f>I249+I250+I251+I252+I253+I254</f>
        <v>18.680000000000003</v>
      </c>
      <c r="J255" s="5">
        <f t="shared" ref="J255:L255" si="45">J249+J250+J251+J252+J253+J254</f>
        <v>26.490000000000002</v>
      </c>
      <c r="K255" s="5">
        <f t="shared" si="45"/>
        <v>76.25</v>
      </c>
      <c r="L255" s="5">
        <f t="shared" si="45"/>
        <v>684.0200000000001</v>
      </c>
      <c r="M255" s="24">
        <f>G255*75/G262</f>
        <v>29.579356891066976</v>
      </c>
      <c r="N255" s="24">
        <f>L255*75/L262</f>
        <v>29.58308104835222</v>
      </c>
    </row>
    <row r="256" spans="2:14" ht="16.5" x14ac:dyDescent="0.25">
      <c r="B256" s="50" t="s">
        <v>17</v>
      </c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spans="2:14" x14ac:dyDescent="0.25">
      <c r="B257" s="13" t="s">
        <v>91</v>
      </c>
      <c r="C257" s="43">
        <v>120</v>
      </c>
      <c r="D257" s="4">
        <v>16.309999999999999</v>
      </c>
      <c r="E257" s="4">
        <v>5.38</v>
      </c>
      <c r="F257" s="4">
        <v>28.54</v>
      </c>
      <c r="G257" s="4">
        <v>207.17</v>
      </c>
      <c r="H257" s="45">
        <v>140</v>
      </c>
      <c r="I257" s="4">
        <v>19.84</v>
      </c>
      <c r="J257" s="4">
        <v>6.45</v>
      </c>
      <c r="K257" s="4">
        <v>33.299999999999997</v>
      </c>
      <c r="L257" s="4">
        <v>226.03</v>
      </c>
    </row>
    <row r="258" spans="2:14" x14ac:dyDescent="0.25">
      <c r="B258" s="14" t="s">
        <v>69</v>
      </c>
      <c r="C258" s="43">
        <v>150</v>
      </c>
      <c r="D258" s="18">
        <v>4.95</v>
      </c>
      <c r="E258" s="18">
        <v>1.5</v>
      </c>
      <c r="F258" s="18">
        <v>22.95</v>
      </c>
      <c r="G258" s="18">
        <v>117.5</v>
      </c>
      <c r="H258" s="45">
        <v>200</v>
      </c>
      <c r="I258" s="21">
        <v>6.6</v>
      </c>
      <c r="J258" s="21">
        <v>2</v>
      </c>
      <c r="K258" s="21">
        <v>30.6</v>
      </c>
      <c r="L258" s="21">
        <v>170</v>
      </c>
    </row>
    <row r="259" spans="2:14" x14ac:dyDescent="0.25">
      <c r="B259" s="14" t="s">
        <v>19</v>
      </c>
      <c r="C259" s="43">
        <v>20</v>
      </c>
      <c r="D259" s="21">
        <v>2.08</v>
      </c>
      <c r="E259" s="21">
        <v>0.68</v>
      </c>
      <c r="F259" s="21">
        <v>9.9</v>
      </c>
      <c r="G259" s="21">
        <v>54</v>
      </c>
      <c r="H259" s="45">
        <v>40</v>
      </c>
      <c r="I259" s="21">
        <v>4.16</v>
      </c>
      <c r="J259" s="21">
        <v>1.36</v>
      </c>
      <c r="K259" s="21">
        <v>19.8</v>
      </c>
      <c r="L259" s="21">
        <v>108</v>
      </c>
    </row>
    <row r="260" spans="2:14" x14ac:dyDescent="0.25">
      <c r="B260" s="14" t="s">
        <v>121</v>
      </c>
      <c r="C260" s="45">
        <v>100</v>
      </c>
      <c r="D260" s="4">
        <v>0.4</v>
      </c>
      <c r="E260" s="4">
        <v>0.3</v>
      </c>
      <c r="F260" s="4">
        <v>10.3</v>
      </c>
      <c r="G260" s="4">
        <v>47</v>
      </c>
      <c r="H260" s="43">
        <v>140</v>
      </c>
      <c r="I260" s="4">
        <v>0.56000000000000005</v>
      </c>
      <c r="J260" s="4">
        <v>0.42</v>
      </c>
      <c r="K260" s="4">
        <v>14.42</v>
      </c>
      <c r="L260" s="4">
        <v>65.8</v>
      </c>
    </row>
    <row r="261" spans="2:14" x14ac:dyDescent="0.25">
      <c r="B261" s="16" t="s">
        <v>10</v>
      </c>
      <c r="C261" s="44">
        <v>0.23</v>
      </c>
      <c r="D261" s="5">
        <f>D257+D258+D259+D260</f>
        <v>23.739999999999995</v>
      </c>
      <c r="E261" s="5">
        <f t="shared" ref="E261:G261" si="46">E257+E258+E259+E260</f>
        <v>7.8599999999999994</v>
      </c>
      <c r="F261" s="5">
        <f t="shared" si="46"/>
        <v>71.69</v>
      </c>
      <c r="G261" s="5">
        <f t="shared" si="46"/>
        <v>425.66999999999996</v>
      </c>
      <c r="H261" s="44">
        <v>0.25</v>
      </c>
      <c r="I261" s="5">
        <f t="shared" ref="I261:L261" si="47">I257+I258+I259+I260</f>
        <v>31.159999999999997</v>
      </c>
      <c r="J261" s="5">
        <f t="shared" si="47"/>
        <v>10.229999999999999</v>
      </c>
      <c r="K261" s="5">
        <f t="shared" si="47"/>
        <v>98.12</v>
      </c>
      <c r="L261" s="5">
        <f t="shared" si="47"/>
        <v>569.82999999999993</v>
      </c>
      <c r="M261" s="24">
        <f>G261*75/G262</f>
        <v>22.873678101624964</v>
      </c>
      <c r="N261" s="24">
        <f>L261*75/L262</f>
        <v>24.644494420897839</v>
      </c>
    </row>
    <row r="262" spans="2:14" x14ac:dyDescent="0.25">
      <c r="B262" s="16" t="s">
        <v>21</v>
      </c>
      <c r="C262" s="44">
        <v>0.75</v>
      </c>
      <c r="D262" s="5">
        <f>D247+D255+D261</f>
        <v>51.269999999999996</v>
      </c>
      <c r="E262" s="5">
        <f t="shared" ref="E262:G262" si="48">E247+E255+E261</f>
        <v>42.54</v>
      </c>
      <c r="F262" s="5">
        <f t="shared" si="48"/>
        <v>186.98</v>
      </c>
      <c r="G262" s="5">
        <f t="shared" si="48"/>
        <v>1395.72</v>
      </c>
      <c r="H262" s="44">
        <v>0.75</v>
      </c>
      <c r="I262" s="5">
        <f>I247+I255+I261</f>
        <v>63.71</v>
      </c>
      <c r="J262" s="5">
        <f t="shared" ref="J262:L262" si="49">J247+J255+J261</f>
        <v>52.54</v>
      </c>
      <c r="K262" s="5">
        <f t="shared" si="49"/>
        <v>241.84</v>
      </c>
      <c r="L262" s="5">
        <f t="shared" si="49"/>
        <v>1734.15</v>
      </c>
      <c r="M262" s="5">
        <f>M247+M255+M261</f>
        <v>75</v>
      </c>
      <c r="N262" s="5">
        <f>N247+N255+N261</f>
        <v>75</v>
      </c>
    </row>
    <row r="264" spans="2:14" x14ac:dyDescent="0.25">
      <c r="B264" s="39"/>
      <c r="C264" s="40"/>
      <c r="D264" s="41"/>
      <c r="E264" s="41"/>
      <c r="F264" s="41"/>
      <c r="G264" s="41"/>
      <c r="H264" s="28"/>
      <c r="I264" s="41"/>
      <c r="J264" s="41"/>
      <c r="K264" s="41"/>
      <c r="L264" s="41"/>
    </row>
    <row r="265" spans="2:14" x14ac:dyDescent="0.25">
      <c r="B265" s="39"/>
      <c r="C265" s="40"/>
      <c r="D265" s="41"/>
      <c r="E265" s="41"/>
      <c r="F265" s="41"/>
      <c r="G265" s="41"/>
      <c r="H265" s="28"/>
      <c r="I265" s="41"/>
      <c r="J265" s="41"/>
      <c r="K265" s="41"/>
      <c r="L265" s="41"/>
    </row>
    <row r="266" spans="2:14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2:14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2:14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  <row r="269" spans="2:14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</row>
    <row r="270" spans="2:14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</row>
    <row r="279" spans="2:14" ht="18.75" x14ac:dyDescent="0.3">
      <c r="B279" s="51" t="s">
        <v>55</v>
      </c>
      <c r="C279" s="51"/>
      <c r="D279" s="51"/>
      <c r="E279" s="51"/>
      <c r="F279" s="51"/>
      <c r="G279" s="51"/>
      <c r="H279" s="51"/>
      <c r="I279" s="51"/>
      <c r="J279" s="51"/>
      <c r="K279" s="51"/>
      <c r="L279" s="51"/>
    </row>
    <row r="280" spans="2:14" ht="18.75" x14ac:dyDescent="0.3">
      <c r="B280" s="51" t="s">
        <v>57</v>
      </c>
      <c r="C280" s="51"/>
      <c r="D280" s="51"/>
      <c r="E280" s="51"/>
      <c r="F280" s="51"/>
      <c r="G280" s="51"/>
      <c r="H280" s="51"/>
      <c r="I280" s="51"/>
      <c r="J280" s="51"/>
      <c r="K280" s="51"/>
      <c r="L280" s="51"/>
    </row>
    <row r="281" spans="2:14" x14ac:dyDescent="0.25">
      <c r="B281" s="52" t="s">
        <v>0</v>
      </c>
      <c r="C281" s="53" t="s">
        <v>5</v>
      </c>
      <c r="D281" s="53"/>
      <c r="E281" s="53"/>
      <c r="F281" s="53"/>
      <c r="G281" s="53"/>
      <c r="H281" s="53" t="s">
        <v>6</v>
      </c>
      <c r="I281" s="53"/>
      <c r="J281" s="53"/>
      <c r="K281" s="53"/>
      <c r="L281" s="53"/>
    </row>
    <row r="282" spans="2:14" x14ac:dyDescent="0.25">
      <c r="B282" s="52"/>
      <c r="C282" s="43" t="s">
        <v>1</v>
      </c>
      <c r="D282" s="21" t="s">
        <v>2</v>
      </c>
      <c r="E282" s="21" t="s">
        <v>3</v>
      </c>
      <c r="F282" s="21" t="s">
        <v>4</v>
      </c>
      <c r="G282" s="2" t="s">
        <v>7</v>
      </c>
      <c r="H282" s="45" t="s">
        <v>1</v>
      </c>
      <c r="I282" s="21" t="s">
        <v>2</v>
      </c>
      <c r="J282" s="21" t="s">
        <v>3</v>
      </c>
      <c r="K282" s="21" t="s">
        <v>4</v>
      </c>
      <c r="L282" s="21" t="s">
        <v>7</v>
      </c>
    </row>
    <row r="283" spans="2:14" ht="16.5" x14ac:dyDescent="0.25">
      <c r="B283" s="54" t="s">
        <v>11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</row>
    <row r="284" spans="2:14" x14ac:dyDescent="0.25">
      <c r="B284" s="15" t="s">
        <v>109</v>
      </c>
      <c r="C284" s="49">
        <v>50</v>
      </c>
      <c r="D284" s="21">
        <v>5.32</v>
      </c>
      <c r="E284" s="21">
        <v>6.87</v>
      </c>
      <c r="F284" s="11">
        <v>2.87</v>
      </c>
      <c r="G284" s="11">
        <v>95.65</v>
      </c>
      <c r="H284" s="48">
        <v>50</v>
      </c>
      <c r="I284" s="21">
        <v>5.32</v>
      </c>
      <c r="J284" s="21">
        <v>6.87</v>
      </c>
      <c r="K284" s="11">
        <v>2.87</v>
      </c>
      <c r="L284" s="11">
        <v>95.65</v>
      </c>
    </row>
    <row r="285" spans="2:14" x14ac:dyDescent="0.25">
      <c r="B285" s="15" t="s">
        <v>31</v>
      </c>
      <c r="C285" s="49">
        <v>100</v>
      </c>
      <c r="D285" s="33">
        <v>3.39</v>
      </c>
      <c r="E285" s="33">
        <v>3.91</v>
      </c>
      <c r="F285" s="33">
        <v>13.39</v>
      </c>
      <c r="G285" s="33">
        <v>103.55</v>
      </c>
      <c r="H285" s="48">
        <v>100</v>
      </c>
      <c r="I285" s="33">
        <v>3.39</v>
      </c>
      <c r="J285" s="33">
        <v>3.91</v>
      </c>
      <c r="K285" s="33">
        <v>13.39</v>
      </c>
      <c r="L285" s="33">
        <v>103.55</v>
      </c>
    </row>
    <row r="286" spans="2:14" x14ac:dyDescent="0.25">
      <c r="B286" s="14" t="s">
        <v>96</v>
      </c>
      <c r="C286" s="43">
        <v>150</v>
      </c>
      <c r="D286" s="21">
        <v>3.14</v>
      </c>
      <c r="E286" s="21">
        <v>2.57</v>
      </c>
      <c r="F286" s="21">
        <v>15.5</v>
      </c>
      <c r="G286" s="4">
        <v>99.32</v>
      </c>
      <c r="H286" s="45">
        <v>200</v>
      </c>
      <c r="I286" s="21">
        <v>4.4800000000000004</v>
      </c>
      <c r="J286" s="21">
        <v>3.61</v>
      </c>
      <c r="K286" s="4">
        <v>18.989999999999998</v>
      </c>
      <c r="L286" s="21">
        <v>128.71</v>
      </c>
    </row>
    <row r="287" spans="2:14" x14ac:dyDescent="0.25">
      <c r="B287" s="14" t="s">
        <v>26</v>
      </c>
      <c r="C287" s="43">
        <v>35</v>
      </c>
      <c r="D287" s="21">
        <v>3.16</v>
      </c>
      <c r="E287" s="21">
        <v>4.6500000000000004</v>
      </c>
      <c r="F287" s="21">
        <v>14.92</v>
      </c>
      <c r="G287" s="21">
        <v>114.05</v>
      </c>
      <c r="H287" s="45">
        <v>40</v>
      </c>
      <c r="I287" s="21">
        <v>3.62</v>
      </c>
      <c r="J287" s="21">
        <v>5.31</v>
      </c>
      <c r="K287" s="21">
        <v>17.04</v>
      </c>
      <c r="L287" s="21">
        <v>130.34</v>
      </c>
    </row>
    <row r="288" spans="2:14" x14ac:dyDescent="0.25">
      <c r="B288" s="16" t="s">
        <v>10</v>
      </c>
      <c r="C288" s="44">
        <v>0.22</v>
      </c>
      <c r="D288" s="1">
        <f>D284+D287+D286+D285</f>
        <v>15.010000000000002</v>
      </c>
      <c r="E288" s="1">
        <f t="shared" ref="E288:G288" si="50">E284+E287+E286+E285</f>
        <v>18</v>
      </c>
      <c r="F288" s="1">
        <f t="shared" si="50"/>
        <v>46.68</v>
      </c>
      <c r="G288" s="1">
        <f t="shared" si="50"/>
        <v>412.57</v>
      </c>
      <c r="H288" s="44">
        <v>0.21</v>
      </c>
      <c r="I288" s="1">
        <f t="shared" ref="I288:L288" si="51">I284+I287+I286+I285</f>
        <v>16.810000000000002</v>
      </c>
      <c r="J288" s="1">
        <f t="shared" si="51"/>
        <v>19.7</v>
      </c>
      <c r="K288" s="1">
        <f t="shared" si="51"/>
        <v>52.29</v>
      </c>
      <c r="L288" s="1">
        <f t="shared" si="51"/>
        <v>458.25000000000006</v>
      </c>
      <c r="M288" s="24">
        <f>G288*75/G305</f>
        <v>22.265616567485303</v>
      </c>
      <c r="N288" s="24">
        <f>L288*75/L305</f>
        <v>21.074650020541938</v>
      </c>
    </row>
    <row r="289" spans="2:14" ht="16.5" x14ac:dyDescent="0.25">
      <c r="B289" s="50" t="s">
        <v>12</v>
      </c>
      <c r="C289" s="50"/>
      <c r="D289" s="50"/>
      <c r="E289" s="50"/>
      <c r="F289" s="50"/>
      <c r="G289" s="50"/>
      <c r="H289" s="50"/>
      <c r="I289" s="50"/>
      <c r="J289" s="50"/>
      <c r="K289" s="50"/>
      <c r="L289" s="50"/>
    </row>
    <row r="290" spans="2:14" x14ac:dyDescent="0.25">
      <c r="B290" s="13" t="s">
        <v>110</v>
      </c>
      <c r="C290" s="43">
        <v>30</v>
      </c>
      <c r="D290" s="4">
        <v>2.82</v>
      </c>
      <c r="E290" s="4">
        <v>3.43</v>
      </c>
      <c r="F290" s="4">
        <v>3.21</v>
      </c>
      <c r="G290" s="4">
        <v>88.62</v>
      </c>
      <c r="H290" s="45">
        <v>50</v>
      </c>
      <c r="I290" s="4">
        <v>3.4</v>
      </c>
      <c r="J290" s="4">
        <v>5.74</v>
      </c>
      <c r="K290" s="4">
        <v>5.32</v>
      </c>
      <c r="L290" s="4">
        <v>101.37</v>
      </c>
    </row>
    <row r="291" spans="2:14" x14ac:dyDescent="0.25">
      <c r="B291" s="14" t="s">
        <v>111</v>
      </c>
      <c r="C291" s="43">
        <v>150</v>
      </c>
      <c r="D291" s="4">
        <v>1.58</v>
      </c>
      <c r="E291" s="4">
        <v>1.29</v>
      </c>
      <c r="F291" s="4">
        <v>11.94</v>
      </c>
      <c r="G291" s="4">
        <v>67.760000000000005</v>
      </c>
      <c r="H291" s="46">
        <v>200</v>
      </c>
      <c r="I291" s="4">
        <v>2.12</v>
      </c>
      <c r="J291" s="4">
        <v>1.71</v>
      </c>
      <c r="K291" s="4">
        <v>15.91</v>
      </c>
      <c r="L291" s="4">
        <v>90.36</v>
      </c>
    </row>
    <row r="292" spans="2:14" x14ac:dyDescent="0.25">
      <c r="B292" s="13" t="s">
        <v>15</v>
      </c>
      <c r="C292" s="43"/>
      <c r="D292" s="4"/>
      <c r="E292" s="4"/>
      <c r="F292" s="4"/>
      <c r="G292" s="4"/>
      <c r="H292" s="45">
        <v>15</v>
      </c>
      <c r="I292" s="4">
        <v>4.3</v>
      </c>
      <c r="J292" s="4">
        <v>1.37</v>
      </c>
      <c r="K292" s="4">
        <v>0.05</v>
      </c>
      <c r="L292" s="4">
        <v>30.31</v>
      </c>
    </row>
    <row r="293" spans="2:14" x14ac:dyDescent="0.25">
      <c r="B293" s="14" t="s">
        <v>112</v>
      </c>
      <c r="C293" s="43">
        <v>60</v>
      </c>
      <c r="D293" s="21">
        <v>9.14</v>
      </c>
      <c r="E293" s="4">
        <v>8.75</v>
      </c>
      <c r="F293" s="4">
        <v>5.67</v>
      </c>
      <c r="G293" s="4">
        <v>180.4</v>
      </c>
      <c r="H293" s="45">
        <v>80</v>
      </c>
      <c r="I293" s="4">
        <v>12.2</v>
      </c>
      <c r="J293" s="4">
        <v>11.82</v>
      </c>
      <c r="K293" s="4">
        <v>7.55</v>
      </c>
      <c r="L293" s="4">
        <v>218.7</v>
      </c>
    </row>
    <row r="294" spans="2:14" x14ac:dyDescent="0.25">
      <c r="B294" s="14" t="s">
        <v>34</v>
      </c>
      <c r="C294" s="43">
        <v>100</v>
      </c>
      <c r="D294" s="4">
        <v>2.16</v>
      </c>
      <c r="E294" s="4">
        <v>3.05</v>
      </c>
      <c r="F294" s="4">
        <v>9.1999999999999993</v>
      </c>
      <c r="G294" s="4">
        <v>75.92</v>
      </c>
      <c r="H294" s="45">
        <v>130</v>
      </c>
      <c r="I294" s="4">
        <v>2.81</v>
      </c>
      <c r="J294" s="4">
        <v>4</v>
      </c>
      <c r="K294" s="4">
        <v>12.02</v>
      </c>
      <c r="L294" s="4">
        <v>99.34</v>
      </c>
    </row>
    <row r="295" spans="2:14" x14ac:dyDescent="0.25">
      <c r="B295" s="14" t="s">
        <v>113</v>
      </c>
      <c r="C295" s="43">
        <v>200</v>
      </c>
      <c r="D295" s="4">
        <v>0.76</v>
      </c>
      <c r="E295" s="4">
        <v>0.11</v>
      </c>
      <c r="F295" s="4">
        <v>23.07</v>
      </c>
      <c r="G295" s="4">
        <v>90.09</v>
      </c>
      <c r="H295" s="45">
        <v>200</v>
      </c>
      <c r="I295" s="4">
        <v>0.76</v>
      </c>
      <c r="J295" s="4">
        <v>0.11</v>
      </c>
      <c r="K295" s="4">
        <v>23.07</v>
      </c>
      <c r="L295" s="4">
        <v>90.09</v>
      </c>
    </row>
    <row r="296" spans="2:14" x14ac:dyDescent="0.25">
      <c r="B296" s="14" t="s">
        <v>16</v>
      </c>
      <c r="C296" s="43">
        <v>30</v>
      </c>
      <c r="D296" s="4">
        <v>0.39</v>
      </c>
      <c r="E296" s="4">
        <v>0.08</v>
      </c>
      <c r="F296" s="37">
        <v>13.36</v>
      </c>
      <c r="G296" s="4">
        <v>65.42</v>
      </c>
      <c r="H296" s="45">
        <v>40</v>
      </c>
      <c r="I296" s="4">
        <v>2.64</v>
      </c>
      <c r="J296" s="4">
        <v>0.48</v>
      </c>
      <c r="K296" s="37">
        <v>16.36</v>
      </c>
      <c r="L296" s="4">
        <v>69.599999999999994</v>
      </c>
    </row>
    <row r="297" spans="2:14" x14ac:dyDescent="0.25">
      <c r="B297" s="16" t="s">
        <v>10</v>
      </c>
      <c r="C297" s="44">
        <v>0.31</v>
      </c>
      <c r="D297" s="5">
        <f>D290+D291+D292+D293+D294+D295+D296</f>
        <v>16.850000000000001</v>
      </c>
      <c r="E297" s="5">
        <f t="shared" ref="E297:G297" si="52">E290+E291+E292+E293+E294+E295+E296</f>
        <v>16.709999999999997</v>
      </c>
      <c r="F297" s="5">
        <f t="shared" si="52"/>
        <v>66.45</v>
      </c>
      <c r="G297" s="5">
        <f t="shared" si="52"/>
        <v>568.20999999999992</v>
      </c>
      <c r="H297" s="44">
        <v>0.32</v>
      </c>
      <c r="I297" s="5">
        <f t="shared" ref="I297:L297" si="53">I290+I291+I292+I293+I294+I295+I296</f>
        <v>28.23</v>
      </c>
      <c r="J297" s="5">
        <f t="shared" si="53"/>
        <v>25.23</v>
      </c>
      <c r="K297" s="5">
        <f t="shared" si="53"/>
        <v>80.28</v>
      </c>
      <c r="L297" s="5">
        <f t="shared" si="53"/>
        <v>699.7700000000001</v>
      </c>
      <c r="M297" s="24">
        <f>G297*75/G305</f>
        <v>30.665210727417943</v>
      </c>
      <c r="N297" s="24">
        <f>L297*75/L305</f>
        <v>32.182013845880263</v>
      </c>
    </row>
    <row r="298" spans="2:14" ht="16.5" x14ac:dyDescent="0.25">
      <c r="B298" s="50" t="s">
        <v>17</v>
      </c>
      <c r="C298" s="50"/>
      <c r="D298" s="50"/>
      <c r="E298" s="50"/>
      <c r="F298" s="50"/>
      <c r="G298" s="50"/>
      <c r="H298" s="50"/>
      <c r="I298" s="50"/>
      <c r="J298" s="50"/>
      <c r="K298" s="50"/>
      <c r="L298" s="50"/>
    </row>
    <row r="299" spans="2:14" x14ac:dyDescent="0.25">
      <c r="B299" s="14" t="s">
        <v>38</v>
      </c>
      <c r="C299" s="43">
        <v>100</v>
      </c>
      <c r="D299" s="4">
        <v>1.56</v>
      </c>
      <c r="E299" s="4">
        <v>6.81</v>
      </c>
      <c r="F299" s="4">
        <v>9.94</v>
      </c>
      <c r="G299" s="4">
        <v>112.77</v>
      </c>
      <c r="H299" s="45">
        <v>120</v>
      </c>
      <c r="I299" s="4">
        <v>1.87</v>
      </c>
      <c r="J299" s="4">
        <v>8.17</v>
      </c>
      <c r="K299" s="4">
        <v>11.92</v>
      </c>
      <c r="L299" s="4">
        <v>135.33000000000001</v>
      </c>
    </row>
    <row r="300" spans="2:14" x14ac:dyDescent="0.25">
      <c r="B300" s="14" t="s">
        <v>123</v>
      </c>
      <c r="C300" s="43">
        <v>50</v>
      </c>
      <c r="D300" s="11">
        <v>6.78</v>
      </c>
      <c r="E300" s="21">
        <v>3.46</v>
      </c>
      <c r="F300" s="21">
        <v>25.55</v>
      </c>
      <c r="G300" s="21">
        <v>146.86000000000001</v>
      </c>
      <c r="H300" s="45">
        <v>50</v>
      </c>
      <c r="I300" s="11">
        <v>6.78</v>
      </c>
      <c r="J300" s="33">
        <v>3.46</v>
      </c>
      <c r="K300" s="33">
        <v>25.55</v>
      </c>
      <c r="L300" s="33">
        <v>146.86000000000001</v>
      </c>
    </row>
    <row r="301" spans="2:14" x14ac:dyDescent="0.25">
      <c r="B301" s="13" t="s">
        <v>14</v>
      </c>
      <c r="C301" s="43">
        <v>150</v>
      </c>
      <c r="D301" s="4">
        <v>0.45</v>
      </c>
      <c r="E301" s="4"/>
      <c r="F301" s="4">
        <v>16.5</v>
      </c>
      <c r="G301" s="4">
        <v>67.5</v>
      </c>
      <c r="H301" s="45">
        <v>200</v>
      </c>
      <c r="I301" s="4">
        <v>0.6</v>
      </c>
      <c r="J301" s="4"/>
      <c r="K301" s="4">
        <v>22</v>
      </c>
      <c r="L301" s="4">
        <v>90</v>
      </c>
    </row>
    <row r="302" spans="2:14" x14ac:dyDescent="0.25">
      <c r="B302" s="14" t="s">
        <v>16</v>
      </c>
      <c r="C302" s="43">
        <v>20</v>
      </c>
      <c r="D302" s="21">
        <v>1.32</v>
      </c>
      <c r="E302" s="21">
        <v>0.24</v>
      </c>
      <c r="F302" s="21">
        <v>6.68</v>
      </c>
      <c r="G302" s="21">
        <v>34.799999999999997</v>
      </c>
      <c r="H302" s="45">
        <v>20</v>
      </c>
      <c r="I302" s="21">
        <v>1.32</v>
      </c>
      <c r="J302" s="21">
        <v>0.24</v>
      </c>
      <c r="K302" s="21">
        <v>6.68</v>
      </c>
      <c r="L302" s="21">
        <v>34.799999999999997</v>
      </c>
    </row>
    <row r="303" spans="2:14" x14ac:dyDescent="0.25">
      <c r="B303" s="14" t="s">
        <v>33</v>
      </c>
      <c r="C303" s="43">
        <v>100</v>
      </c>
      <c r="D303" s="33">
        <v>0.4</v>
      </c>
      <c r="E303" s="33">
        <v>0.4</v>
      </c>
      <c r="F303" s="33">
        <v>9.8000000000000007</v>
      </c>
      <c r="G303" s="33">
        <v>47</v>
      </c>
      <c r="H303" s="45">
        <v>140</v>
      </c>
      <c r="I303" s="33">
        <v>0.56000000000000005</v>
      </c>
      <c r="J303" s="33">
        <v>0.56000000000000005</v>
      </c>
      <c r="K303" s="33">
        <v>13.72</v>
      </c>
      <c r="L303" s="33">
        <v>65.8</v>
      </c>
    </row>
    <row r="304" spans="2:14" x14ac:dyDescent="0.25">
      <c r="B304" s="16" t="s">
        <v>10</v>
      </c>
      <c r="C304" s="44">
        <v>0.22</v>
      </c>
      <c r="D304" s="5">
        <f>D299+D300+D301+D302+D303</f>
        <v>10.51</v>
      </c>
      <c r="E304" s="5">
        <f t="shared" ref="E304:G304" si="54">E299+E300+E301+E302+E303</f>
        <v>10.91</v>
      </c>
      <c r="F304" s="5">
        <f t="shared" si="54"/>
        <v>68.47</v>
      </c>
      <c r="G304" s="5">
        <f t="shared" si="54"/>
        <v>408.93</v>
      </c>
      <c r="H304" s="44">
        <v>0.22</v>
      </c>
      <c r="I304" s="5">
        <f t="shared" ref="I304:L304" si="55">I299+I300+I301+I302+I303</f>
        <v>11.13</v>
      </c>
      <c r="J304" s="5">
        <f t="shared" si="55"/>
        <v>12.43</v>
      </c>
      <c r="K304" s="5">
        <f t="shared" si="55"/>
        <v>79.87</v>
      </c>
      <c r="L304" s="5">
        <f t="shared" si="55"/>
        <v>472.79000000000008</v>
      </c>
      <c r="M304" s="24">
        <f>G304*75/G305</f>
        <v>22.069172705096747</v>
      </c>
      <c r="N304" s="24">
        <f>L304*75/L305</f>
        <v>21.743336133577792</v>
      </c>
    </row>
    <row r="305" spans="2:14" x14ac:dyDescent="0.25">
      <c r="B305" s="16" t="s">
        <v>21</v>
      </c>
      <c r="C305" s="44">
        <v>0.75</v>
      </c>
      <c r="D305" s="5">
        <f>D288+D297+D304</f>
        <v>42.370000000000005</v>
      </c>
      <c r="E305" s="5">
        <f t="shared" ref="E305:G305" si="56">E288+E297+E304</f>
        <v>45.61999999999999</v>
      </c>
      <c r="F305" s="5">
        <f t="shared" si="56"/>
        <v>181.6</v>
      </c>
      <c r="G305" s="5">
        <f t="shared" si="56"/>
        <v>1389.71</v>
      </c>
      <c r="H305" s="44">
        <v>0.75</v>
      </c>
      <c r="I305" s="5">
        <f>I288+I297+I304</f>
        <v>56.170000000000009</v>
      </c>
      <c r="J305" s="5">
        <f t="shared" ref="J305:L305" si="57">J288+J297+J304</f>
        <v>57.36</v>
      </c>
      <c r="K305" s="5">
        <f t="shared" si="57"/>
        <v>212.44</v>
      </c>
      <c r="L305" s="5">
        <f t="shared" si="57"/>
        <v>1630.8100000000004</v>
      </c>
      <c r="M305" s="5">
        <f>M288+M297+M304</f>
        <v>75</v>
      </c>
      <c r="N305" s="5">
        <f>N288+N297+N304</f>
        <v>75</v>
      </c>
    </row>
    <row r="307" spans="2:14" x14ac:dyDescent="0.25">
      <c r="B307" s="39"/>
      <c r="C307" s="40"/>
      <c r="D307" s="41"/>
      <c r="E307" s="41"/>
      <c r="F307" s="41"/>
      <c r="G307" s="41"/>
      <c r="H307" s="28"/>
      <c r="I307" s="41"/>
      <c r="J307" s="41"/>
      <c r="K307" s="41"/>
      <c r="L307" s="41"/>
    </row>
    <row r="308" spans="2:14" x14ac:dyDescent="0.25">
      <c r="B308" s="39"/>
      <c r="C308" s="40"/>
      <c r="D308" s="41"/>
      <c r="E308" s="41"/>
      <c r="F308" s="41"/>
      <c r="G308" s="41"/>
      <c r="H308" s="28"/>
      <c r="I308" s="41"/>
      <c r="J308" s="41"/>
      <c r="K308" s="41"/>
      <c r="L308" s="41"/>
    </row>
    <row r="309" spans="2:14" x14ac:dyDescent="0.25"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</row>
    <row r="310" spans="2:14" x14ac:dyDescent="0.25"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</row>
    <row r="319" spans="2:14" ht="18.75" x14ac:dyDescent="0.25">
      <c r="B319" s="55" t="s">
        <v>60</v>
      </c>
      <c r="C319" s="55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2:14" ht="18.75" x14ac:dyDescent="0.25">
      <c r="B320" s="55" t="s">
        <v>57</v>
      </c>
      <c r="C320" s="55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2:14" x14ac:dyDescent="0.25">
      <c r="B321" s="52" t="s">
        <v>0</v>
      </c>
      <c r="C321" s="53" t="s">
        <v>5</v>
      </c>
      <c r="D321" s="53"/>
      <c r="E321" s="53"/>
      <c r="F321" s="53"/>
      <c r="G321" s="53"/>
      <c r="H321" s="53" t="s">
        <v>6</v>
      </c>
      <c r="I321" s="53"/>
      <c r="J321" s="53"/>
      <c r="K321" s="53"/>
      <c r="L321" s="53"/>
    </row>
    <row r="322" spans="2:14" x14ac:dyDescent="0.25">
      <c r="B322" s="52"/>
      <c r="C322" s="43" t="s">
        <v>1</v>
      </c>
      <c r="D322" s="21" t="s">
        <v>2</v>
      </c>
      <c r="E322" s="21" t="s">
        <v>3</v>
      </c>
      <c r="F322" s="21" t="s">
        <v>4</v>
      </c>
      <c r="G322" s="2" t="s">
        <v>7</v>
      </c>
      <c r="H322" s="45" t="s">
        <v>1</v>
      </c>
      <c r="I322" s="21" t="s">
        <v>2</v>
      </c>
      <c r="J322" s="21" t="s">
        <v>3</v>
      </c>
      <c r="K322" s="21" t="s">
        <v>4</v>
      </c>
      <c r="L322" s="21" t="s">
        <v>7</v>
      </c>
    </row>
    <row r="323" spans="2:14" ht="16.5" x14ac:dyDescent="0.25">
      <c r="B323" s="54" t="s">
        <v>11</v>
      </c>
      <c r="C323" s="54"/>
      <c r="D323" s="54"/>
      <c r="E323" s="54"/>
      <c r="F323" s="54"/>
      <c r="G323" s="54"/>
      <c r="H323" s="54"/>
      <c r="I323" s="54"/>
      <c r="J323" s="54"/>
      <c r="K323" s="54"/>
      <c r="L323" s="54"/>
    </row>
    <row r="324" spans="2:14" x14ac:dyDescent="0.25">
      <c r="B324" s="15" t="s">
        <v>114</v>
      </c>
      <c r="C324" s="43" t="s">
        <v>71</v>
      </c>
      <c r="D324" s="21">
        <v>23.7</v>
      </c>
      <c r="E324" s="21">
        <v>6.27</v>
      </c>
      <c r="F324" s="21">
        <v>14.16</v>
      </c>
      <c r="G324" s="21">
        <v>231.38</v>
      </c>
      <c r="H324" s="46" t="s">
        <v>72</v>
      </c>
      <c r="I324" s="21">
        <v>27.7</v>
      </c>
      <c r="J324" s="21">
        <v>7.7</v>
      </c>
      <c r="K324" s="21">
        <v>16.57</v>
      </c>
      <c r="L324" s="21">
        <v>273.94</v>
      </c>
    </row>
    <row r="325" spans="2:14" x14ac:dyDescent="0.25">
      <c r="B325" s="14" t="s">
        <v>29</v>
      </c>
      <c r="C325" s="43">
        <v>150</v>
      </c>
      <c r="D325" s="11">
        <v>3.13</v>
      </c>
      <c r="E325" s="11">
        <v>2.31</v>
      </c>
      <c r="F325" s="21">
        <v>14.56</v>
      </c>
      <c r="G325" s="21">
        <v>97.41</v>
      </c>
      <c r="H325" s="45">
        <v>200</v>
      </c>
      <c r="I325" s="11">
        <v>3.36</v>
      </c>
      <c r="J325" s="11">
        <v>2.68</v>
      </c>
      <c r="K325" s="21">
        <v>16.87</v>
      </c>
      <c r="L325" s="21">
        <v>102.36</v>
      </c>
    </row>
    <row r="326" spans="2:14" x14ac:dyDescent="0.25">
      <c r="B326" s="14" t="s">
        <v>42</v>
      </c>
      <c r="C326" s="43">
        <v>20</v>
      </c>
      <c r="D326" s="21">
        <v>2.08</v>
      </c>
      <c r="E326" s="21">
        <v>0.68</v>
      </c>
      <c r="F326" s="21">
        <v>9.9</v>
      </c>
      <c r="G326" s="21">
        <v>54</v>
      </c>
      <c r="H326" s="45">
        <v>30</v>
      </c>
      <c r="I326" s="21">
        <v>3.12</v>
      </c>
      <c r="J326" s="21">
        <v>1.02</v>
      </c>
      <c r="K326" s="21">
        <v>14.85</v>
      </c>
      <c r="L326" s="21">
        <v>81</v>
      </c>
    </row>
    <row r="327" spans="2:14" x14ac:dyDescent="0.25">
      <c r="B327" s="16" t="s">
        <v>10</v>
      </c>
      <c r="C327" s="44">
        <v>0.23</v>
      </c>
      <c r="D327" s="1">
        <f>D324+D325+D326</f>
        <v>28.909999999999997</v>
      </c>
      <c r="E327" s="1">
        <f t="shared" ref="E327:F327" si="58">E324+E325+E326</f>
        <v>9.26</v>
      </c>
      <c r="F327" s="1">
        <f t="shared" si="58"/>
        <v>38.619999999999997</v>
      </c>
      <c r="G327" s="1">
        <f>G324+G325+G326</f>
        <v>382.78999999999996</v>
      </c>
      <c r="H327" s="44">
        <v>0.22</v>
      </c>
      <c r="I327" s="1">
        <f>I324+I325+I326</f>
        <v>34.18</v>
      </c>
      <c r="J327" s="1">
        <f t="shared" ref="J327:K327" si="59">J324+J325+J326</f>
        <v>11.4</v>
      </c>
      <c r="K327" s="1">
        <f t="shared" si="59"/>
        <v>48.29</v>
      </c>
      <c r="L327" s="1">
        <f>L324+L325+L326</f>
        <v>457.3</v>
      </c>
      <c r="M327" s="24">
        <f>G327*75/G343</f>
        <v>23.196394809559976</v>
      </c>
      <c r="N327" s="24">
        <f>L327*75/L343</f>
        <v>21.598465956321316</v>
      </c>
    </row>
    <row r="328" spans="2:14" ht="16.5" x14ac:dyDescent="0.25">
      <c r="B328" s="50" t="s">
        <v>12</v>
      </c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25"/>
      <c r="N328" s="25"/>
    </row>
    <row r="329" spans="2:14" x14ac:dyDescent="0.25">
      <c r="B329" s="13" t="s">
        <v>115</v>
      </c>
      <c r="C329" s="43">
        <v>40</v>
      </c>
      <c r="D329" s="4">
        <v>0.28000000000000003</v>
      </c>
      <c r="E329" s="4">
        <v>0.04</v>
      </c>
      <c r="F329" s="4">
        <v>1.56</v>
      </c>
      <c r="G329" s="4">
        <v>7.63</v>
      </c>
      <c r="H329" s="45">
        <v>50</v>
      </c>
      <c r="I329" s="4">
        <v>0.36</v>
      </c>
      <c r="J329" s="4">
        <v>0.05</v>
      </c>
      <c r="K329" s="4">
        <v>1.96</v>
      </c>
      <c r="L329" s="4">
        <v>9.5399999999999991</v>
      </c>
    </row>
    <row r="330" spans="2:14" x14ac:dyDescent="0.25">
      <c r="B330" s="14" t="s">
        <v>116</v>
      </c>
      <c r="C330" s="43">
        <v>150</v>
      </c>
      <c r="D330" s="4">
        <v>3.03</v>
      </c>
      <c r="E330" s="4">
        <v>7.64</v>
      </c>
      <c r="F330" s="4">
        <v>12.38</v>
      </c>
      <c r="G330" s="4">
        <v>137.51</v>
      </c>
      <c r="H330" s="45">
        <v>200</v>
      </c>
      <c r="I330" s="4">
        <v>4.04</v>
      </c>
      <c r="J330" s="4">
        <v>9.52</v>
      </c>
      <c r="K330" s="4">
        <v>16.510000000000002</v>
      </c>
      <c r="L330" s="4">
        <v>166.69</v>
      </c>
    </row>
    <row r="331" spans="2:14" x14ac:dyDescent="0.25">
      <c r="B331" s="14" t="s">
        <v>117</v>
      </c>
      <c r="C331" s="43">
        <v>50</v>
      </c>
      <c r="D331" s="4">
        <v>6.48</v>
      </c>
      <c r="E331" s="4">
        <v>11.55</v>
      </c>
      <c r="F331" s="4">
        <v>19.68</v>
      </c>
      <c r="G331" s="4">
        <v>126.2</v>
      </c>
      <c r="H331" s="45">
        <v>60</v>
      </c>
      <c r="I331" s="21">
        <v>7.79</v>
      </c>
      <c r="J331" s="21">
        <v>14.45</v>
      </c>
      <c r="K331" s="21">
        <v>23.24</v>
      </c>
      <c r="L331" s="21">
        <v>148.91</v>
      </c>
    </row>
    <row r="332" spans="2:14" x14ac:dyDescent="0.25">
      <c r="B332" s="14" t="s">
        <v>28</v>
      </c>
      <c r="C332" s="43">
        <v>100</v>
      </c>
      <c r="D332" s="4">
        <v>1.93</v>
      </c>
      <c r="E332" s="4">
        <v>2.74</v>
      </c>
      <c r="F332" s="4">
        <v>15.28</v>
      </c>
      <c r="G332" s="4">
        <v>94.48</v>
      </c>
      <c r="H332" s="45">
        <v>130</v>
      </c>
      <c r="I332" s="21">
        <v>2.5099999999999998</v>
      </c>
      <c r="J332" s="4">
        <v>3.59</v>
      </c>
      <c r="K332" s="4">
        <v>19.88</v>
      </c>
      <c r="L332" s="4">
        <v>123.33</v>
      </c>
    </row>
    <row r="333" spans="2:14" x14ac:dyDescent="0.25">
      <c r="B333" s="14" t="s">
        <v>118</v>
      </c>
      <c r="C333" s="43">
        <v>150</v>
      </c>
      <c r="D333" s="4">
        <v>0.13</v>
      </c>
      <c r="E333" s="4"/>
      <c r="F333" s="4">
        <v>23.21</v>
      </c>
      <c r="G333" s="4">
        <v>93.23</v>
      </c>
      <c r="H333" s="45">
        <v>200</v>
      </c>
      <c r="I333" s="4">
        <v>0.17</v>
      </c>
      <c r="J333" s="4"/>
      <c r="K333" s="4">
        <v>30.94</v>
      </c>
      <c r="L333" s="4">
        <v>124.29</v>
      </c>
    </row>
    <row r="334" spans="2:14" x14ac:dyDescent="0.25">
      <c r="B334" s="14" t="s">
        <v>16</v>
      </c>
      <c r="C334" s="43">
        <v>30</v>
      </c>
      <c r="D334" s="4">
        <v>1.98</v>
      </c>
      <c r="E334" s="4">
        <v>0.36</v>
      </c>
      <c r="F334" s="4">
        <v>10.02</v>
      </c>
      <c r="G334" s="4">
        <v>52.2</v>
      </c>
      <c r="H334" s="45">
        <v>40</v>
      </c>
      <c r="I334" s="4">
        <v>2.64</v>
      </c>
      <c r="J334" s="4">
        <v>0.48</v>
      </c>
      <c r="K334" s="4">
        <v>13.36</v>
      </c>
      <c r="L334" s="4">
        <v>69.599999999999994</v>
      </c>
    </row>
    <row r="335" spans="2:14" x14ac:dyDescent="0.25">
      <c r="B335" s="16" t="s">
        <v>10</v>
      </c>
      <c r="C335" s="44">
        <v>0.31</v>
      </c>
      <c r="D335" s="5">
        <f>D329+D331+D332+D333+D334+D330</f>
        <v>13.830000000000002</v>
      </c>
      <c r="E335" s="5">
        <f t="shared" ref="E335:G335" si="60">E329+E331+E332+E333+E334+E330</f>
        <v>22.33</v>
      </c>
      <c r="F335" s="5">
        <f t="shared" si="60"/>
        <v>82.13</v>
      </c>
      <c r="G335" s="5">
        <f t="shared" si="60"/>
        <v>511.25</v>
      </c>
      <c r="H335" s="44">
        <v>0.3</v>
      </c>
      <c r="I335" s="5">
        <f>I329+I330+I331+I332+I333+I334</f>
        <v>17.510000000000002</v>
      </c>
      <c r="J335" s="5">
        <f t="shared" ref="J335:L335" si="61">J329+J330+J331+J332+J333+J334</f>
        <v>28.09</v>
      </c>
      <c r="K335" s="5">
        <f t="shared" si="61"/>
        <v>105.89</v>
      </c>
      <c r="L335" s="5">
        <f t="shared" si="61"/>
        <v>642.36</v>
      </c>
      <c r="M335" s="24">
        <f>G335*75/G343</f>
        <v>30.980842880920449</v>
      </c>
      <c r="N335" s="24">
        <f>L335*75/L343</f>
        <v>30.33892541373838</v>
      </c>
    </row>
    <row r="336" spans="2:14" ht="16.5" x14ac:dyDescent="0.25">
      <c r="B336" s="50" t="s">
        <v>17</v>
      </c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25"/>
      <c r="N336" s="25"/>
    </row>
    <row r="337" spans="2:14" x14ac:dyDescent="0.25">
      <c r="B337" s="13" t="s">
        <v>73</v>
      </c>
      <c r="C337" s="43">
        <v>120</v>
      </c>
      <c r="D337" s="4">
        <v>5.76</v>
      </c>
      <c r="E337" s="4">
        <v>17.46</v>
      </c>
      <c r="F337" s="4">
        <v>25.43</v>
      </c>
      <c r="G337" s="4">
        <v>190.56</v>
      </c>
      <c r="H337" s="45">
        <v>140</v>
      </c>
      <c r="I337" s="4">
        <v>6.72</v>
      </c>
      <c r="J337" s="4">
        <v>20.37</v>
      </c>
      <c r="K337" s="4">
        <v>29.67</v>
      </c>
      <c r="L337" s="4">
        <v>222.32</v>
      </c>
      <c r="M337" s="25"/>
      <c r="N337" s="25"/>
    </row>
    <row r="338" spans="2:14" x14ac:dyDescent="0.25">
      <c r="B338" s="14" t="s">
        <v>40</v>
      </c>
      <c r="C338" s="43">
        <v>150</v>
      </c>
      <c r="D338" s="21">
        <v>0.02</v>
      </c>
      <c r="E338" s="11">
        <v>0.01</v>
      </c>
      <c r="F338" s="21">
        <v>6.75</v>
      </c>
      <c r="G338" s="4">
        <v>27.11</v>
      </c>
      <c r="H338" s="45">
        <v>200</v>
      </c>
      <c r="I338" s="21">
        <v>0.05</v>
      </c>
      <c r="J338" s="11">
        <v>0.01</v>
      </c>
      <c r="K338" s="4">
        <v>9.89</v>
      </c>
      <c r="L338" s="21">
        <v>39.880000000000003</v>
      </c>
      <c r="M338" s="25"/>
      <c r="N338" s="25"/>
    </row>
    <row r="339" spans="2:14" x14ac:dyDescent="0.25">
      <c r="B339" s="14" t="s">
        <v>41</v>
      </c>
      <c r="C339" s="43">
        <v>15</v>
      </c>
      <c r="D339" s="21">
        <v>0.02</v>
      </c>
      <c r="E339" s="23"/>
      <c r="F339" s="21">
        <v>11.91</v>
      </c>
      <c r="G339" s="21">
        <v>48.15</v>
      </c>
      <c r="H339" s="45">
        <v>30</v>
      </c>
      <c r="I339" s="21">
        <v>0.03</v>
      </c>
      <c r="J339" s="3"/>
      <c r="K339" s="21">
        <v>23.82</v>
      </c>
      <c r="L339" s="21">
        <v>96.3</v>
      </c>
      <c r="M339" s="25"/>
      <c r="N339" s="25"/>
    </row>
    <row r="340" spans="2:14" x14ac:dyDescent="0.25">
      <c r="B340" s="14" t="s">
        <v>16</v>
      </c>
      <c r="C340" s="43">
        <v>20</v>
      </c>
      <c r="D340" s="21">
        <v>1.32</v>
      </c>
      <c r="E340" s="21">
        <v>0.24</v>
      </c>
      <c r="F340" s="21">
        <v>6.68</v>
      </c>
      <c r="G340" s="21">
        <v>34.799999999999997</v>
      </c>
      <c r="H340" s="45">
        <v>40</v>
      </c>
      <c r="I340" s="21">
        <v>2.64</v>
      </c>
      <c r="J340" s="21">
        <v>0.48</v>
      </c>
      <c r="K340" s="21">
        <v>13.36</v>
      </c>
      <c r="L340" s="21">
        <v>69.599999999999994</v>
      </c>
      <c r="M340" s="25"/>
      <c r="N340" s="25"/>
    </row>
    <row r="341" spans="2:14" x14ac:dyDescent="0.25">
      <c r="B341" s="14" t="s">
        <v>122</v>
      </c>
      <c r="C341" s="45">
        <v>100</v>
      </c>
      <c r="D341" s="4">
        <v>0.9</v>
      </c>
      <c r="E341" s="4">
        <v>0.2</v>
      </c>
      <c r="F341" s="4">
        <v>8.1</v>
      </c>
      <c r="G341" s="4">
        <v>43</v>
      </c>
      <c r="H341" s="43">
        <v>140</v>
      </c>
      <c r="I341" s="4">
        <v>1.26</v>
      </c>
      <c r="J341" s="4">
        <v>0.28000000000000003</v>
      </c>
      <c r="K341" s="4">
        <v>11.34</v>
      </c>
      <c r="L341" s="4">
        <v>60.2</v>
      </c>
      <c r="M341" s="25"/>
      <c r="N341" s="25"/>
    </row>
    <row r="342" spans="2:14" x14ac:dyDescent="0.25">
      <c r="B342" s="16" t="s">
        <v>10</v>
      </c>
      <c r="C342" s="44">
        <v>0.21</v>
      </c>
      <c r="D342" s="5">
        <f>D337+D338+D339+D340+D341</f>
        <v>8.02</v>
      </c>
      <c r="E342" s="5">
        <f t="shared" ref="E342:G342" si="62">E337+E338+E339+E340+E341</f>
        <v>17.91</v>
      </c>
      <c r="F342" s="5">
        <f t="shared" si="62"/>
        <v>58.870000000000005</v>
      </c>
      <c r="G342" s="5">
        <f t="shared" si="62"/>
        <v>343.62</v>
      </c>
      <c r="H342" s="44">
        <v>0.23</v>
      </c>
      <c r="I342" s="5">
        <f t="shared" ref="I342:L342" si="63">I337+I338+I339+I340+I341</f>
        <v>10.7</v>
      </c>
      <c r="J342" s="5">
        <f t="shared" si="63"/>
        <v>21.140000000000004</v>
      </c>
      <c r="K342" s="5">
        <f t="shared" si="63"/>
        <v>88.080000000000013</v>
      </c>
      <c r="L342" s="5">
        <f t="shared" si="63"/>
        <v>488.3</v>
      </c>
      <c r="M342" s="24">
        <f>G342*75/G343</f>
        <v>20.822762309519579</v>
      </c>
      <c r="N342" s="24">
        <f>L342*75/L343</f>
        <v>23.0626086299403</v>
      </c>
    </row>
    <row r="343" spans="2:14" x14ac:dyDescent="0.25">
      <c r="B343" s="16" t="s">
        <v>21</v>
      </c>
      <c r="C343" s="44">
        <v>0.75</v>
      </c>
      <c r="D343" s="5">
        <f>D327+D335+D342</f>
        <v>50.759999999999991</v>
      </c>
      <c r="E343" s="5">
        <f>E327+E335+E342</f>
        <v>49.5</v>
      </c>
      <c r="F343" s="5">
        <f>F327+F335+F342</f>
        <v>179.62</v>
      </c>
      <c r="G343" s="5">
        <f>G327+G335+G342</f>
        <v>1237.6599999999999</v>
      </c>
      <c r="H343" s="44">
        <v>0.75</v>
      </c>
      <c r="I343" s="5">
        <f t="shared" ref="I343:N343" si="64">I327+I335+I342</f>
        <v>62.39</v>
      </c>
      <c r="J343" s="5">
        <f t="shared" si="64"/>
        <v>60.63000000000001</v>
      </c>
      <c r="K343" s="5">
        <f t="shared" si="64"/>
        <v>242.26000000000002</v>
      </c>
      <c r="L343" s="5">
        <f t="shared" si="64"/>
        <v>1587.96</v>
      </c>
      <c r="M343" s="5">
        <f t="shared" si="64"/>
        <v>75</v>
      </c>
      <c r="N343" s="5">
        <f t="shared" si="64"/>
        <v>75</v>
      </c>
    </row>
    <row r="345" spans="2:14" x14ac:dyDescent="0.25">
      <c r="B345" s="39"/>
      <c r="C345" s="40"/>
      <c r="D345" s="41"/>
      <c r="E345" s="41"/>
      <c r="F345" s="41"/>
      <c r="G345" s="41"/>
      <c r="H345" s="28"/>
      <c r="I345" s="41"/>
      <c r="J345" s="41"/>
      <c r="K345" s="41"/>
      <c r="L345" s="41"/>
    </row>
    <row r="346" spans="2:14" x14ac:dyDescent="0.25">
      <c r="B346" s="39"/>
      <c r="C346" s="40"/>
      <c r="D346" s="41"/>
      <c r="E346" s="41"/>
      <c r="F346" s="41"/>
      <c r="G346" s="41"/>
      <c r="H346" s="28"/>
      <c r="I346" s="41"/>
      <c r="J346" s="41"/>
      <c r="K346" s="41"/>
      <c r="L346" s="41"/>
    </row>
    <row r="347" spans="2:14" x14ac:dyDescent="0.25"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</row>
    <row r="348" spans="2:14" x14ac:dyDescent="0.25"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</row>
    <row r="349" spans="2:14" x14ac:dyDescent="0.25"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</row>
    <row r="350" spans="2:14" x14ac:dyDescent="0.25">
      <c r="B350" s="39"/>
      <c r="C350" s="39"/>
      <c r="D350" s="39"/>
      <c r="E350" s="39"/>
      <c r="F350" s="39"/>
      <c r="G350" s="39"/>
      <c r="H350" s="42"/>
      <c r="I350" s="42"/>
      <c r="J350" s="42"/>
      <c r="K350" s="42"/>
      <c r="L350" s="42"/>
    </row>
    <row r="359" spans="2:14" ht="18.75" x14ac:dyDescent="0.3">
      <c r="B359" s="51" t="s">
        <v>56</v>
      </c>
      <c r="C359" s="51"/>
      <c r="D359" s="51"/>
      <c r="E359" s="51"/>
      <c r="F359" s="51"/>
      <c r="G359" s="51"/>
      <c r="H359" s="51"/>
      <c r="I359" s="51"/>
      <c r="J359" s="51"/>
      <c r="K359" s="51"/>
      <c r="L359" s="51"/>
    </row>
    <row r="360" spans="2:14" ht="18.75" x14ac:dyDescent="0.3">
      <c r="B360" s="51" t="s">
        <v>57</v>
      </c>
      <c r="C360" s="51"/>
      <c r="D360" s="51"/>
      <c r="E360" s="51"/>
      <c r="F360" s="51"/>
      <c r="G360" s="51"/>
      <c r="H360" s="51"/>
      <c r="I360" s="51"/>
      <c r="J360" s="51"/>
      <c r="K360" s="51"/>
      <c r="L360" s="51"/>
    </row>
    <row r="361" spans="2:14" x14ac:dyDescent="0.25">
      <c r="B361" s="52" t="s">
        <v>0</v>
      </c>
      <c r="C361" s="53" t="s">
        <v>5</v>
      </c>
      <c r="D361" s="53"/>
      <c r="E361" s="53"/>
      <c r="F361" s="53"/>
      <c r="G361" s="53"/>
      <c r="H361" s="53" t="s">
        <v>6</v>
      </c>
      <c r="I361" s="53"/>
      <c r="J361" s="53"/>
      <c r="K361" s="53"/>
      <c r="L361" s="53"/>
    </row>
    <row r="362" spans="2:14" x14ac:dyDescent="0.25">
      <c r="B362" s="52"/>
      <c r="C362" s="43" t="s">
        <v>1</v>
      </c>
      <c r="D362" s="21" t="s">
        <v>2</v>
      </c>
      <c r="E362" s="21" t="s">
        <v>3</v>
      </c>
      <c r="F362" s="21" t="s">
        <v>4</v>
      </c>
      <c r="G362" s="2" t="s">
        <v>7</v>
      </c>
      <c r="H362" s="45" t="s">
        <v>1</v>
      </c>
      <c r="I362" s="21" t="s">
        <v>2</v>
      </c>
      <c r="J362" s="21" t="s">
        <v>3</v>
      </c>
      <c r="K362" s="21" t="s">
        <v>4</v>
      </c>
      <c r="L362" s="21" t="s">
        <v>7</v>
      </c>
    </row>
    <row r="363" spans="2:14" ht="16.5" x14ac:dyDescent="0.25">
      <c r="B363" s="54" t="s">
        <v>11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</row>
    <row r="364" spans="2:14" x14ac:dyDescent="0.25">
      <c r="B364" s="15" t="s">
        <v>120</v>
      </c>
      <c r="C364" s="43">
        <v>130</v>
      </c>
      <c r="D364" s="21">
        <v>5.73</v>
      </c>
      <c r="E364" s="21">
        <v>4.9000000000000004</v>
      </c>
      <c r="F364" s="21">
        <v>23.04</v>
      </c>
      <c r="G364" s="21">
        <v>159.47</v>
      </c>
      <c r="H364" s="45">
        <v>140</v>
      </c>
      <c r="I364" s="21">
        <v>6.18</v>
      </c>
      <c r="J364" s="21">
        <v>5.26</v>
      </c>
      <c r="K364" s="21">
        <v>24.39</v>
      </c>
      <c r="L364" s="21">
        <v>171.47</v>
      </c>
    </row>
    <row r="365" spans="2:14" x14ac:dyDescent="0.25">
      <c r="B365" s="14" t="s">
        <v>25</v>
      </c>
      <c r="C365" s="43">
        <v>150</v>
      </c>
      <c r="D365" s="21">
        <v>3.36</v>
      </c>
      <c r="E365" s="21">
        <v>2.68</v>
      </c>
      <c r="F365" s="21">
        <v>15.2</v>
      </c>
      <c r="G365" s="4">
        <v>97.41</v>
      </c>
      <c r="H365" s="45">
        <v>200</v>
      </c>
      <c r="I365" s="21">
        <v>4.5599999999999996</v>
      </c>
      <c r="J365" s="21">
        <v>3.59</v>
      </c>
      <c r="K365" s="4">
        <v>18.97</v>
      </c>
      <c r="L365" s="21">
        <v>128.65</v>
      </c>
    </row>
    <row r="366" spans="2:14" x14ac:dyDescent="0.25">
      <c r="B366" s="14" t="s">
        <v>32</v>
      </c>
      <c r="C366" s="43">
        <v>30</v>
      </c>
      <c r="D366" s="21">
        <v>3.96</v>
      </c>
      <c r="E366" s="21">
        <v>4.95</v>
      </c>
      <c r="F366" s="21">
        <v>9.23</v>
      </c>
      <c r="G366" s="21">
        <v>96.33</v>
      </c>
      <c r="H366" s="45">
        <v>40</v>
      </c>
      <c r="I366" s="21">
        <v>5.29</v>
      </c>
      <c r="J366" s="21">
        <v>6.6</v>
      </c>
      <c r="K366" s="21">
        <v>11.93</v>
      </c>
      <c r="L366" s="21">
        <v>128.44</v>
      </c>
    </row>
    <row r="367" spans="2:14" x14ac:dyDescent="0.25">
      <c r="B367" s="16" t="s">
        <v>10</v>
      </c>
      <c r="C367" s="44">
        <v>0.21</v>
      </c>
      <c r="D367" s="1">
        <f>D364+D365+D366</f>
        <v>13.05</v>
      </c>
      <c r="E367" s="1">
        <f t="shared" ref="E367:G367" si="65">E364+E365+E366</f>
        <v>12.530000000000001</v>
      </c>
      <c r="F367" s="1">
        <f t="shared" si="65"/>
        <v>47.47</v>
      </c>
      <c r="G367" s="1">
        <f t="shared" si="65"/>
        <v>353.21</v>
      </c>
      <c r="H367" s="44">
        <v>0.21</v>
      </c>
      <c r="I367" s="1">
        <f>I364+I365+I366</f>
        <v>16.029999999999998</v>
      </c>
      <c r="J367" s="1">
        <f t="shared" ref="J367:L367" si="66">J364+J365+J366</f>
        <v>15.45</v>
      </c>
      <c r="K367" s="1">
        <f t="shared" si="66"/>
        <v>55.29</v>
      </c>
      <c r="L367" s="1">
        <f t="shared" si="66"/>
        <v>428.56</v>
      </c>
      <c r="M367" s="24">
        <f>G367*75/G381</f>
        <v>21.083304151279766</v>
      </c>
      <c r="N367" s="24">
        <f>L367*75/L381</f>
        <v>20.838546968095795</v>
      </c>
    </row>
    <row r="368" spans="2:14" ht="16.5" x14ac:dyDescent="0.25">
      <c r="B368" s="50" t="s">
        <v>12</v>
      </c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25"/>
      <c r="N368" s="25"/>
    </row>
    <row r="369" spans="2:14" x14ac:dyDescent="0.25">
      <c r="B369" s="14" t="s">
        <v>74</v>
      </c>
      <c r="C369" s="43">
        <v>150</v>
      </c>
      <c r="D369" s="4">
        <v>5.0999999999999996</v>
      </c>
      <c r="E369" s="4">
        <v>6.09</v>
      </c>
      <c r="F369" s="4">
        <v>16.559999999999999</v>
      </c>
      <c r="G369" s="4">
        <v>141.13999999999999</v>
      </c>
      <c r="H369" s="45">
        <v>200</v>
      </c>
      <c r="I369" s="4">
        <v>6.45</v>
      </c>
      <c r="J369" s="4">
        <v>9.4499999999999993</v>
      </c>
      <c r="K369" s="4">
        <v>18.399999999999999</v>
      </c>
      <c r="L369" s="4">
        <v>188.18</v>
      </c>
      <c r="M369" s="25"/>
      <c r="N369" s="25"/>
    </row>
    <row r="370" spans="2:14" x14ac:dyDescent="0.25">
      <c r="B370" s="14" t="s">
        <v>37</v>
      </c>
      <c r="C370" s="43">
        <v>140</v>
      </c>
      <c r="D370" s="4">
        <v>12.67</v>
      </c>
      <c r="E370" s="4">
        <v>6.87</v>
      </c>
      <c r="F370" s="4">
        <v>26.52</v>
      </c>
      <c r="G370" s="4">
        <v>244.95</v>
      </c>
      <c r="H370" s="45">
        <v>180</v>
      </c>
      <c r="I370" s="21">
        <v>16.3</v>
      </c>
      <c r="J370" s="21">
        <v>8.85</v>
      </c>
      <c r="K370" s="21">
        <v>31.52</v>
      </c>
      <c r="L370" s="21">
        <v>296.39999999999998</v>
      </c>
      <c r="M370" s="25"/>
      <c r="N370" s="25"/>
    </row>
    <row r="371" spans="2:14" x14ac:dyDescent="0.25">
      <c r="B371" s="13" t="s">
        <v>102</v>
      </c>
      <c r="C371" s="43">
        <v>150</v>
      </c>
      <c r="D371" s="4">
        <v>0.22</v>
      </c>
      <c r="E371" s="37">
        <v>0.01</v>
      </c>
      <c r="F371" s="4">
        <v>17.54</v>
      </c>
      <c r="G371" s="4">
        <v>68.819999999999993</v>
      </c>
      <c r="H371" s="45">
        <v>200</v>
      </c>
      <c r="I371" s="4">
        <v>0.28999999999999998</v>
      </c>
      <c r="J371" s="37">
        <v>0.01</v>
      </c>
      <c r="K371" s="4">
        <v>22.34</v>
      </c>
      <c r="L371" s="4">
        <v>91.62</v>
      </c>
      <c r="M371" s="25"/>
      <c r="N371" s="25"/>
    </row>
    <row r="372" spans="2:14" x14ac:dyDescent="0.25">
      <c r="B372" s="14" t="s">
        <v>16</v>
      </c>
      <c r="C372" s="43">
        <v>30</v>
      </c>
      <c r="D372" s="4">
        <v>1.98</v>
      </c>
      <c r="E372" s="4">
        <v>0.36</v>
      </c>
      <c r="F372" s="4">
        <v>10.02</v>
      </c>
      <c r="G372" s="4">
        <v>52.2</v>
      </c>
      <c r="H372" s="45">
        <v>40</v>
      </c>
      <c r="I372" s="4">
        <v>2.64</v>
      </c>
      <c r="J372" s="4">
        <v>0.48</v>
      </c>
      <c r="K372" s="4">
        <v>13.36</v>
      </c>
      <c r="L372" s="4">
        <v>69.599999999999994</v>
      </c>
      <c r="M372" s="25"/>
      <c r="N372" s="25"/>
    </row>
    <row r="373" spans="2:14" x14ac:dyDescent="0.25">
      <c r="B373" s="16" t="s">
        <v>10</v>
      </c>
      <c r="C373" s="44">
        <v>0.3</v>
      </c>
      <c r="D373" s="5">
        <f>D369+D370+D371+D372</f>
        <v>19.97</v>
      </c>
      <c r="E373" s="5">
        <f t="shared" ref="E373:G373" si="67">E369+E370+E371+E372</f>
        <v>13.33</v>
      </c>
      <c r="F373" s="5">
        <f t="shared" si="67"/>
        <v>70.64</v>
      </c>
      <c r="G373" s="5">
        <f t="shared" si="67"/>
        <v>507.10999999999996</v>
      </c>
      <c r="H373" s="44">
        <v>0.31</v>
      </c>
      <c r="I373" s="5">
        <f>I369+I370+I371+I372</f>
        <v>25.68</v>
      </c>
      <c r="J373" s="5">
        <f t="shared" ref="J373:L373" si="68">J369+J370+J371+J372</f>
        <v>18.79</v>
      </c>
      <c r="K373" s="5">
        <f t="shared" si="68"/>
        <v>85.62</v>
      </c>
      <c r="L373" s="5">
        <f t="shared" si="68"/>
        <v>645.80000000000007</v>
      </c>
      <c r="M373" s="24">
        <f>G373*75/G381</f>
        <v>30.269681968674391</v>
      </c>
      <c r="N373" s="24">
        <f>L373*75/L381</f>
        <v>31.401749187969635</v>
      </c>
    </row>
    <row r="374" spans="2:14" ht="16.5" x14ac:dyDescent="0.25">
      <c r="B374" s="50" t="s">
        <v>17</v>
      </c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25"/>
      <c r="N374" s="25"/>
    </row>
    <row r="375" spans="2:14" x14ac:dyDescent="0.25">
      <c r="B375" s="17" t="s">
        <v>48</v>
      </c>
      <c r="C375" s="47">
        <v>50</v>
      </c>
      <c r="D375" s="11">
        <v>5.7</v>
      </c>
      <c r="E375" s="11">
        <v>16.77</v>
      </c>
      <c r="F375" s="11">
        <v>0.68</v>
      </c>
      <c r="G375" s="11">
        <v>87.83</v>
      </c>
      <c r="H375" s="47">
        <v>50</v>
      </c>
      <c r="I375" s="11">
        <v>5.7</v>
      </c>
      <c r="J375" s="11">
        <v>16.77</v>
      </c>
      <c r="K375" s="11">
        <v>0.68</v>
      </c>
      <c r="L375" s="11">
        <v>87.83</v>
      </c>
      <c r="M375" s="25"/>
      <c r="N375" s="25"/>
    </row>
    <row r="376" spans="2:14" x14ac:dyDescent="0.25">
      <c r="B376" s="13" t="s">
        <v>119</v>
      </c>
      <c r="C376" s="43">
        <v>100</v>
      </c>
      <c r="D376" s="4">
        <v>2.37</v>
      </c>
      <c r="E376" s="4">
        <v>2.61</v>
      </c>
      <c r="F376" s="37">
        <v>15.55</v>
      </c>
      <c r="G376" s="4">
        <v>81.010000000000005</v>
      </c>
      <c r="H376" s="45">
        <v>130</v>
      </c>
      <c r="I376" s="4">
        <v>3.09</v>
      </c>
      <c r="J376" s="4">
        <v>3.35</v>
      </c>
      <c r="K376" s="37">
        <v>21.97</v>
      </c>
      <c r="L376" s="4">
        <v>104.73</v>
      </c>
      <c r="M376" s="25"/>
      <c r="N376" s="25"/>
    </row>
    <row r="377" spans="2:14" x14ac:dyDescent="0.25">
      <c r="B377" s="14" t="s">
        <v>96</v>
      </c>
      <c r="C377" s="43">
        <v>150</v>
      </c>
      <c r="D377" s="21">
        <v>3.14</v>
      </c>
      <c r="E377" s="21">
        <v>2.57</v>
      </c>
      <c r="F377" s="21">
        <v>15.64</v>
      </c>
      <c r="G377" s="21">
        <v>99.32</v>
      </c>
      <c r="H377" s="45">
        <v>200</v>
      </c>
      <c r="I377" s="21">
        <v>4.4800000000000004</v>
      </c>
      <c r="J377" s="21">
        <v>3.61</v>
      </c>
      <c r="K377" s="21">
        <v>18.989999999999998</v>
      </c>
      <c r="L377" s="21">
        <v>128.71</v>
      </c>
      <c r="M377" s="25"/>
      <c r="N377" s="25"/>
    </row>
    <row r="378" spans="2:14" x14ac:dyDescent="0.25">
      <c r="B378" s="14" t="s">
        <v>19</v>
      </c>
      <c r="C378" s="43">
        <v>30</v>
      </c>
      <c r="D378" s="21">
        <v>3.12</v>
      </c>
      <c r="E378" s="21">
        <v>1.02</v>
      </c>
      <c r="F378" s="21">
        <v>14.85</v>
      </c>
      <c r="G378" s="21">
        <v>81</v>
      </c>
      <c r="H378" s="45">
        <v>30</v>
      </c>
      <c r="I378" s="21">
        <v>3.12</v>
      </c>
      <c r="J378" s="21">
        <v>1.02</v>
      </c>
      <c r="K378" s="21">
        <v>14.85</v>
      </c>
      <c r="L378" s="21">
        <v>81</v>
      </c>
      <c r="M378" s="6"/>
      <c r="N378" s="6"/>
    </row>
    <row r="379" spans="2:14" x14ac:dyDescent="0.25">
      <c r="B379" s="14" t="s">
        <v>121</v>
      </c>
      <c r="C379" s="45">
        <v>100</v>
      </c>
      <c r="D379" s="4">
        <v>0.4</v>
      </c>
      <c r="E379" s="4">
        <v>0.3</v>
      </c>
      <c r="F379" s="4">
        <v>10.3</v>
      </c>
      <c r="G379" s="4">
        <v>47</v>
      </c>
      <c r="H379" s="43">
        <v>140</v>
      </c>
      <c r="I379" s="4">
        <v>0.56000000000000005</v>
      </c>
      <c r="J379" s="4">
        <v>0.42</v>
      </c>
      <c r="K379" s="4">
        <v>14.42</v>
      </c>
      <c r="L379" s="4">
        <v>65.8</v>
      </c>
      <c r="M379" s="6"/>
      <c r="N379" s="6"/>
    </row>
    <row r="380" spans="2:14" x14ac:dyDescent="0.25">
      <c r="B380" s="16" t="s">
        <v>10</v>
      </c>
      <c r="C380" s="44">
        <v>0.24</v>
      </c>
      <c r="D380" s="5">
        <f>D376+D377+D378+D375+D379</f>
        <v>14.729999999999999</v>
      </c>
      <c r="E380" s="5">
        <f t="shared" ref="E380:G380" si="69">E376+E377+E378+E375+E379</f>
        <v>23.27</v>
      </c>
      <c r="F380" s="5">
        <f t="shared" si="69"/>
        <v>57.019999999999996</v>
      </c>
      <c r="G380" s="5">
        <f t="shared" si="69"/>
        <v>396.15999999999997</v>
      </c>
      <c r="H380" s="44">
        <v>0.23</v>
      </c>
      <c r="I380" s="5">
        <f t="shared" ref="I380:L380" si="70">I376+I377+I378+I375+I379</f>
        <v>16.95</v>
      </c>
      <c r="J380" s="5">
        <f t="shared" si="70"/>
        <v>25.17</v>
      </c>
      <c r="K380" s="5">
        <f t="shared" si="70"/>
        <v>70.91</v>
      </c>
      <c r="L380" s="5">
        <f t="shared" si="70"/>
        <v>468.07</v>
      </c>
      <c r="M380" s="6">
        <f>G380*75/G381</f>
        <v>23.64701388004584</v>
      </c>
      <c r="N380" s="6">
        <f>L380*75/L381</f>
        <v>22.75970384393457</v>
      </c>
    </row>
    <row r="381" spans="2:14" x14ac:dyDescent="0.25">
      <c r="B381" s="16" t="s">
        <v>21</v>
      </c>
      <c r="C381" s="44">
        <v>0.75</v>
      </c>
      <c r="D381" s="5">
        <f>D367+D373+D380</f>
        <v>47.749999999999993</v>
      </c>
      <c r="E381" s="5">
        <f t="shared" ref="E381:G381" si="71">E367+E373+E380</f>
        <v>49.129999999999995</v>
      </c>
      <c r="F381" s="5">
        <f t="shared" si="71"/>
        <v>175.13</v>
      </c>
      <c r="G381" s="5">
        <f t="shared" si="71"/>
        <v>1256.48</v>
      </c>
      <c r="H381" s="44">
        <v>0.75</v>
      </c>
      <c r="I381" s="5">
        <f>I367+I373+I380</f>
        <v>58.66</v>
      </c>
      <c r="J381" s="5">
        <f t="shared" ref="J381:L381" si="72">J367+J373+J380</f>
        <v>59.41</v>
      </c>
      <c r="K381" s="5">
        <f t="shared" si="72"/>
        <v>211.82</v>
      </c>
      <c r="L381" s="5">
        <f t="shared" si="72"/>
        <v>1542.43</v>
      </c>
      <c r="M381" s="5">
        <f>M367+M373+M380</f>
        <v>75</v>
      </c>
      <c r="N381" s="5">
        <f>N367+N373+N380</f>
        <v>75</v>
      </c>
    </row>
    <row r="383" spans="2:14" x14ac:dyDescent="0.25">
      <c r="B383" s="39"/>
      <c r="C383" s="40"/>
      <c r="D383" s="41"/>
      <c r="E383" s="41"/>
      <c r="F383" s="41"/>
      <c r="G383" s="41"/>
      <c r="H383" s="28"/>
      <c r="I383" s="41"/>
      <c r="J383" s="41"/>
      <c r="K383" s="41"/>
      <c r="L383" s="41"/>
    </row>
    <row r="384" spans="2:14" x14ac:dyDescent="0.25">
      <c r="B384" s="39"/>
      <c r="C384" s="40"/>
      <c r="D384" s="41"/>
      <c r="E384" s="41"/>
      <c r="F384" s="41"/>
      <c r="G384" s="41"/>
      <c r="H384" s="28"/>
      <c r="I384" s="41"/>
      <c r="J384" s="41"/>
      <c r="K384" s="41"/>
      <c r="L384" s="41"/>
    </row>
    <row r="385" spans="2:12" x14ac:dyDescent="0.25"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</row>
    <row r="386" spans="2:12" x14ac:dyDescent="0.25"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</row>
  </sheetData>
  <mergeCells count="81">
    <mergeCell ref="B2:L2"/>
    <mergeCell ref="B4:L4"/>
    <mergeCell ref="B5:L5"/>
    <mergeCell ref="B6:B7"/>
    <mergeCell ref="H6:L6"/>
    <mergeCell ref="C6:G6"/>
    <mergeCell ref="B8:L8"/>
    <mergeCell ref="B13:L13"/>
    <mergeCell ref="B21:L21"/>
    <mergeCell ref="B39:L39"/>
    <mergeCell ref="B40:L40"/>
    <mergeCell ref="B41:B42"/>
    <mergeCell ref="H41:L41"/>
    <mergeCell ref="B43:L43"/>
    <mergeCell ref="C41:G41"/>
    <mergeCell ref="B49:L49"/>
    <mergeCell ref="B58:L58"/>
    <mergeCell ref="B79:L79"/>
    <mergeCell ref="B80:L80"/>
    <mergeCell ref="B81:B82"/>
    <mergeCell ref="H81:L81"/>
    <mergeCell ref="C81:G81"/>
    <mergeCell ref="B83:L83"/>
    <mergeCell ref="B88:L88"/>
    <mergeCell ref="B96:L96"/>
    <mergeCell ref="B120:L120"/>
    <mergeCell ref="B121:B122"/>
    <mergeCell ref="H121:L121"/>
    <mergeCell ref="B123:L123"/>
    <mergeCell ref="C121:G121"/>
    <mergeCell ref="B128:L128"/>
    <mergeCell ref="B136:L136"/>
    <mergeCell ref="B159:L159"/>
    <mergeCell ref="B160:L160"/>
    <mergeCell ref="B161:B162"/>
    <mergeCell ref="H161:L161"/>
    <mergeCell ref="C161:G161"/>
    <mergeCell ref="B163:L163"/>
    <mergeCell ref="B168:L168"/>
    <mergeCell ref="B174:L174"/>
    <mergeCell ref="B199:L199"/>
    <mergeCell ref="B200:L200"/>
    <mergeCell ref="B201:B202"/>
    <mergeCell ref="C201:G201"/>
    <mergeCell ref="H201:L201"/>
    <mergeCell ref="B203:L203"/>
    <mergeCell ref="B208:L208"/>
    <mergeCell ref="B218:L218"/>
    <mergeCell ref="B239:L239"/>
    <mergeCell ref="B240:L240"/>
    <mergeCell ref="B241:B242"/>
    <mergeCell ref="C241:G241"/>
    <mergeCell ref="H241:L241"/>
    <mergeCell ref="B243:L243"/>
    <mergeCell ref="B248:L248"/>
    <mergeCell ref="B320:L320"/>
    <mergeCell ref="B321:B322"/>
    <mergeCell ref="C321:G321"/>
    <mergeCell ref="H321:L321"/>
    <mergeCell ref="B256:L256"/>
    <mergeCell ref="B279:L279"/>
    <mergeCell ref="B280:L280"/>
    <mergeCell ref="B281:B282"/>
    <mergeCell ref="C281:G281"/>
    <mergeCell ref="H281:L281"/>
    <mergeCell ref="B368:L368"/>
    <mergeCell ref="B374:L374"/>
    <mergeCell ref="B119:L119"/>
    <mergeCell ref="B360:L360"/>
    <mergeCell ref="B361:B362"/>
    <mergeCell ref="C361:G361"/>
    <mergeCell ref="H361:L361"/>
    <mergeCell ref="B363:L363"/>
    <mergeCell ref="B323:L323"/>
    <mergeCell ref="B328:L328"/>
    <mergeCell ref="B336:L336"/>
    <mergeCell ref="B359:L359"/>
    <mergeCell ref="B289:L289"/>
    <mergeCell ref="B298:L298"/>
    <mergeCell ref="B283:L283"/>
    <mergeCell ref="B319:L319"/>
  </mergeCells>
  <pageMargins left="3.937007874015748E-2" right="3.937007874015748E-2" top="0.98425196850393704" bottom="0.74803149606299213" header="0.31496062992125984" footer="0.31496062992125984"/>
  <pageSetup paperSize="9" scale="78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workbookViewId="0">
      <selection activeCell="B2" sqref="B2:K3"/>
    </sheetView>
  </sheetViews>
  <sheetFormatPr defaultRowHeight="15" x14ac:dyDescent="0.25"/>
  <cols>
    <col min="2" max="2" width="35.28515625" customWidth="1"/>
  </cols>
  <sheetData>
    <row r="2" spans="2:11" x14ac:dyDescent="0.25">
      <c r="B2" s="7" t="s">
        <v>22</v>
      </c>
      <c r="C2" s="8">
        <v>36</v>
      </c>
      <c r="D2" s="8">
        <v>40</v>
      </c>
      <c r="E2" s="8">
        <v>175</v>
      </c>
      <c r="F2" s="8">
        <v>1200</v>
      </c>
      <c r="G2" s="9"/>
      <c r="H2" s="8">
        <v>49</v>
      </c>
      <c r="I2" s="8">
        <v>50</v>
      </c>
      <c r="J2" s="8">
        <v>203</v>
      </c>
      <c r="K2" s="8">
        <v>1500</v>
      </c>
    </row>
    <row r="3" spans="2:11" x14ac:dyDescent="0.25">
      <c r="B3" s="7" t="s">
        <v>23</v>
      </c>
      <c r="C3" s="8">
        <v>56</v>
      </c>
      <c r="D3" s="8">
        <v>53</v>
      </c>
      <c r="E3" s="8">
        <v>210</v>
      </c>
      <c r="F3" s="8">
        <v>1500</v>
      </c>
      <c r="G3" s="9"/>
      <c r="H3" s="8">
        <v>75</v>
      </c>
      <c r="I3" s="8">
        <v>71</v>
      </c>
      <c r="J3" s="8">
        <v>280</v>
      </c>
      <c r="K3" s="8">
        <v>2000</v>
      </c>
    </row>
    <row r="4" spans="2:11" ht="15.75" x14ac:dyDescent="0.25">
      <c r="B4" s="30"/>
      <c r="C4" s="29"/>
    </row>
    <row r="5" spans="2:11" ht="15.75" x14ac:dyDescent="0.25">
      <c r="B5" s="30"/>
      <c r="C5" s="29"/>
    </row>
    <row r="6" spans="2:11" ht="15.75" x14ac:dyDescent="0.25">
      <c r="B6" s="30"/>
      <c r="C6" s="29"/>
    </row>
    <row r="7" spans="2:11" ht="15.75" x14ac:dyDescent="0.25">
      <c r="B7" s="30"/>
      <c r="C7" s="29"/>
    </row>
    <row r="8" spans="2:11" ht="15.75" x14ac:dyDescent="0.25">
      <c r="B8" s="30"/>
      <c r="C8" s="29"/>
    </row>
    <row r="9" spans="2:11" ht="15.75" x14ac:dyDescent="0.25">
      <c r="B9" s="30"/>
      <c r="C9" s="29"/>
    </row>
    <row r="10" spans="2:11" ht="15.75" x14ac:dyDescent="0.25">
      <c r="B10" s="30"/>
      <c r="C10" s="29"/>
    </row>
    <row r="11" spans="2:11" ht="15.75" x14ac:dyDescent="0.25">
      <c r="B11" s="30"/>
      <c r="C11" s="29"/>
    </row>
    <row r="12" spans="2:11" ht="15.75" x14ac:dyDescent="0.25">
      <c r="B12" s="30"/>
      <c r="C12" s="29"/>
    </row>
    <row r="13" spans="2:11" ht="15.75" x14ac:dyDescent="0.25">
      <c r="B13" s="30"/>
      <c r="C13" s="29"/>
    </row>
    <row r="14" spans="2:11" ht="15.75" x14ac:dyDescent="0.25">
      <c r="B14" s="30"/>
      <c r="C14" s="29"/>
    </row>
    <row r="15" spans="2:11" ht="15.75" x14ac:dyDescent="0.25">
      <c r="B15" s="30"/>
      <c r="C15" s="29"/>
    </row>
    <row r="16" spans="2:11" ht="15.75" x14ac:dyDescent="0.25">
      <c r="B16" s="30"/>
      <c r="C16" s="29"/>
    </row>
    <row r="17" spans="2:3" ht="15.75" x14ac:dyDescent="0.25">
      <c r="B17" s="30"/>
      <c r="C17" s="29"/>
    </row>
    <row r="18" spans="2:3" ht="15.75" x14ac:dyDescent="0.25">
      <c r="B18" s="30"/>
      <c r="C18" s="29"/>
    </row>
    <row r="19" spans="2:3" ht="15.75" x14ac:dyDescent="0.25">
      <c r="B19" s="30"/>
      <c r="C19" s="29"/>
    </row>
    <row r="20" spans="2:3" ht="15.75" x14ac:dyDescent="0.25">
      <c r="B20" s="30"/>
      <c r="C20" s="29"/>
    </row>
    <row r="21" spans="2:3" ht="15.75" x14ac:dyDescent="0.25">
      <c r="B21" s="30"/>
      <c r="C21" s="29"/>
    </row>
    <row r="22" spans="2:3" ht="15.75" x14ac:dyDescent="0.25">
      <c r="B22" s="30"/>
      <c r="C22" s="29"/>
    </row>
    <row r="23" spans="2:3" ht="15.75" x14ac:dyDescent="0.25">
      <c r="B23" s="30"/>
      <c r="C23" s="29"/>
    </row>
    <row r="24" spans="2:3" ht="15.75" x14ac:dyDescent="0.25">
      <c r="B24" s="30"/>
      <c r="C24" s="29"/>
    </row>
    <row r="25" spans="2:3" ht="15.75" x14ac:dyDescent="0.25">
      <c r="B25" s="30"/>
      <c r="C25" s="29"/>
    </row>
    <row r="26" spans="2:3" ht="15.75" x14ac:dyDescent="0.25">
      <c r="B26" s="30"/>
      <c r="C26" s="29"/>
    </row>
    <row r="27" spans="2:3" ht="15.75" x14ac:dyDescent="0.25">
      <c r="B27" s="30"/>
      <c r="C27" s="29"/>
    </row>
    <row r="28" spans="2:3" ht="15.75" x14ac:dyDescent="0.25">
      <c r="B28" s="30"/>
      <c r="C28" s="29"/>
    </row>
    <row r="29" spans="2:3" ht="15.75" x14ac:dyDescent="0.25">
      <c r="B29" s="30"/>
      <c r="C29" s="29"/>
    </row>
    <row r="30" spans="2:3" ht="15.75" x14ac:dyDescent="0.25">
      <c r="B30" s="30"/>
      <c r="C30" s="29"/>
    </row>
    <row r="31" spans="2:3" ht="15.75" x14ac:dyDescent="0.25">
      <c r="B31" s="30"/>
      <c r="C31" s="29"/>
    </row>
    <row r="32" spans="2:3" ht="15.75" x14ac:dyDescent="0.25">
      <c r="B32" s="30"/>
      <c r="C32" s="29"/>
    </row>
    <row r="33" spans="2:3" ht="15.75" x14ac:dyDescent="0.25">
      <c r="B33" s="30"/>
      <c r="C33" s="29"/>
    </row>
    <row r="34" spans="2:3" x14ac:dyDescent="0.25">
      <c r="B34" s="31"/>
      <c r="C34" s="29"/>
    </row>
    <row r="35" spans="2:3" x14ac:dyDescent="0.25">
      <c r="B35" s="29"/>
      <c r="C35" s="2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10,5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Тех41</dc:creator>
  <cp:lastModifiedBy>Zverdvd.org</cp:lastModifiedBy>
  <cp:lastPrinted>2025-11-14T07:57:52Z</cp:lastPrinted>
  <dcterms:created xsi:type="dcterms:W3CDTF">2025-03-31T09:07:33Z</dcterms:created>
  <dcterms:modified xsi:type="dcterms:W3CDTF">2025-12-02T07:30:24Z</dcterms:modified>
</cp:coreProperties>
</file>